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managed care\2020 RC on 2019 Info\Surveys\"/>
    </mc:Choice>
  </mc:AlternateContent>
  <bookViews>
    <workbookView xWindow="0" yWindow="0" windowWidth="17955" windowHeight="8475"/>
  </bookViews>
  <sheets>
    <sheet name="Instructions for Survey" sheetId="9" r:id="rId1"/>
    <sheet name="HEDIS Medical" sheetId="1" r:id="rId2"/>
    <sheet name="HEDIS MHSA" sheetId="2" r:id="rId3"/>
    <sheet name="Claims Data &amp; MLR" sheetId="3" r:id="rId4"/>
    <sheet name="Behavioral Health UR Stats" sheetId="4" r:id="rId5"/>
    <sheet name="Satisfaction Survey" sheetId="5" r:id="rId6"/>
    <sheet name="Certification" sheetId="8" r:id="rId7"/>
  </sheets>
  <definedNames>
    <definedName name="_xlnm.Print_Area" localSheetId="4">'Behavioral Health UR Stats'!$A$1:$I$26</definedName>
    <definedName name="_xlnm.Print_Area" localSheetId="3">'Claims Data &amp; MLR'!$A$1:$G$73</definedName>
    <definedName name="_xlnm.Print_Area" localSheetId="1">'HEDIS Medical'!$B$1:$D$64</definedName>
    <definedName name="_xlnm.Print_Area" localSheetId="2">'HEDIS MHSA'!$A$1:$F$46</definedName>
    <definedName name="_xlnm.Print_Area" localSheetId="5">'Satisfaction Survey'!$A$1:$F$80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3" l="1"/>
  <c r="G56" i="3"/>
  <c r="G55" i="3"/>
  <c r="G54" i="3"/>
  <c r="G53" i="3"/>
  <c r="G52" i="3"/>
  <c r="G51" i="3"/>
  <c r="G40" i="3"/>
  <c r="G39" i="3"/>
  <c r="G37" i="3"/>
  <c r="G36" i="3"/>
  <c r="G35" i="3"/>
  <c r="D21" i="4"/>
  <c r="E21" i="4"/>
  <c r="F21" i="4"/>
  <c r="G21" i="4"/>
  <c r="H21" i="4"/>
  <c r="C21" i="4"/>
  <c r="D28" i="3"/>
  <c r="D27" i="3"/>
  <c r="D60" i="3" l="1"/>
  <c r="D61" i="3"/>
  <c r="D62" i="3"/>
  <c r="D63" i="3"/>
  <c r="D64" i="3"/>
  <c r="D59" i="3"/>
  <c r="D44" i="3"/>
  <c r="D45" i="3"/>
  <c r="D46" i="3"/>
  <c r="D47" i="3"/>
  <c r="D48" i="3"/>
  <c r="D43" i="3"/>
  <c r="D29" i="3"/>
  <c r="D30" i="3"/>
  <c r="D31" i="3"/>
  <c r="D32" i="3"/>
  <c r="D78" i="5"/>
  <c r="D62" i="5"/>
  <c r="D53" i="5"/>
  <c r="D44" i="5"/>
  <c r="D35" i="5"/>
  <c r="D26" i="5"/>
  <c r="D17" i="5"/>
  <c r="D24" i="4"/>
  <c r="E24" i="4"/>
  <c r="F24" i="4"/>
  <c r="G24" i="4"/>
  <c r="H24" i="4"/>
  <c r="C24" i="4"/>
  <c r="D18" i="4"/>
  <c r="E18" i="4"/>
  <c r="F18" i="4"/>
  <c r="G18" i="4"/>
  <c r="H18" i="4"/>
  <c r="C18" i="4"/>
  <c r="D15" i="4"/>
  <c r="E15" i="4"/>
  <c r="F15" i="4"/>
  <c r="G15" i="4"/>
  <c r="H15" i="4"/>
  <c r="C15" i="4"/>
  <c r="D12" i="4"/>
  <c r="E12" i="4"/>
  <c r="F12" i="4"/>
  <c r="G12" i="4"/>
  <c r="H12" i="4"/>
  <c r="C12" i="4"/>
  <c r="B5" i="4" l="1"/>
  <c r="C5" i="5"/>
  <c r="B4" i="1" l="1"/>
  <c r="D7" i="2" l="1"/>
  <c r="D15" i="2"/>
  <c r="B4" i="2" l="1"/>
  <c r="F11" i="3"/>
  <c r="E11" i="3"/>
  <c r="D11" i="3"/>
  <c r="G10" i="3"/>
  <c r="G9" i="3"/>
  <c r="B5" i="3" l="1"/>
  <c r="G11" i="3"/>
</calcChain>
</file>

<file path=xl/sharedStrings.xml><?xml version="1.0" encoding="utf-8"?>
<sst xmlns="http://schemas.openxmlformats.org/spreadsheetml/2006/main" count="560" uniqueCount="208">
  <si>
    <t>Carrier Name</t>
  </si>
  <si>
    <t>Contact person</t>
  </si>
  <si>
    <t>Title</t>
  </si>
  <si>
    <t>Contact E-mail</t>
  </si>
  <si>
    <t>Contact phone</t>
  </si>
  <si>
    <t>Breast Cancer Screening</t>
  </si>
  <si>
    <t>Cevical Cancer Screening</t>
  </si>
  <si>
    <t>Colorectal Cancer Screening</t>
  </si>
  <si>
    <t>Controlling High Blood Pressure</t>
  </si>
  <si>
    <t>Persistence of Beta Blocker Treatment After a Heart Attack</t>
  </si>
  <si>
    <t>Childhood Immunizations</t>
  </si>
  <si>
    <t>Immunizations for Adolescents</t>
  </si>
  <si>
    <t>Adult Access to Preventive/Ambulatory Health Services</t>
  </si>
  <si>
    <t>Children &amp; Adolescents Access to Primary Care Physicians (PCP)</t>
  </si>
  <si>
    <t>The percentage of members 12 months-19 years of age who:</t>
  </si>
  <si>
    <t>Eye Exams for People with Diabetes</t>
  </si>
  <si>
    <t>Prenatal Care in the First Trimester and Postpartum Care</t>
  </si>
  <si>
    <t>Comprehensive Diabetes Care</t>
  </si>
  <si>
    <t>Mental Health Utilization -Percentage by Level of Care</t>
  </si>
  <si>
    <t>Total number who received care</t>
  </si>
  <si>
    <t>Percentage who received the respective service</t>
  </si>
  <si>
    <t>Alcohol &amp; Other Drug Services -Percentage by Level of Care</t>
  </si>
  <si>
    <t>Follow-up After Hospitalization for Mental Health</t>
  </si>
  <si>
    <t>Antidepressant Medication Management</t>
  </si>
  <si>
    <t>Initiation &amp; Engagement of Alcohol &amp; Other Drug Dependence Treatment (IET)</t>
  </si>
  <si>
    <t>Follow-up After Emergency Department Visit for Mental Illness</t>
  </si>
  <si>
    <t>Follow-up After Emergency Department Visit for Alcohol &amp; Other Drug Abuse or Dependence</t>
  </si>
  <si>
    <t>Claim Denial Data</t>
  </si>
  <si>
    <t xml:space="preserve">The total number of claims received for the period. </t>
  </si>
  <si>
    <t xml:space="preserve">Provide the number of internal appeals of denials in each of the following: </t>
  </si>
  <si>
    <t>Provide the internal appeals as a percent of the total claims for the following:</t>
  </si>
  <si>
    <t xml:space="preserve">Provide the number of internal appeals reversed on appeal in each of the following: </t>
  </si>
  <si>
    <t>Provide the reversed appeals as a percent of the total claims for the following:</t>
  </si>
  <si>
    <t>Mental Health</t>
  </si>
  <si>
    <t>Medical</t>
  </si>
  <si>
    <t>Total</t>
  </si>
  <si>
    <t>Substance Abuse or Dependency</t>
  </si>
  <si>
    <t>Total in column</t>
  </si>
  <si>
    <t>Federal Medical Loss Ratio:</t>
  </si>
  <si>
    <t>The Federal medical loss ratio has the same meaning as provided in and calculated in accordance with PPACA, PL 111-148, as amended from time to time, and regulations adopted thereunder.</t>
  </si>
  <si>
    <t xml:space="preserve">Individual </t>
  </si>
  <si>
    <t>Small Group</t>
  </si>
  <si>
    <t>Large Group</t>
  </si>
  <si>
    <t>State Medical Loss Ratio:</t>
  </si>
  <si>
    <t>The State medical loss ratio is defined as the ratio of incurred claims to earned premium for the prior calendar year for the managed care plans issued in Connecticut.  Claims shall be limited to medical expenses for services and supplies provided to enrollees and shall not include expenses for stop loss, reinsurance, enrollee educational programs, or other cost containment programs or features.</t>
  </si>
  <si>
    <t xml:space="preserve">Fully Insured Behavioral Health Statistics: </t>
  </si>
  <si>
    <t>Acute Inpatient</t>
  </si>
  <si>
    <t>Residential</t>
  </si>
  <si>
    <t>Partial Hospitalization</t>
  </si>
  <si>
    <t>Intensive Outpatient</t>
  </si>
  <si>
    <t>Routine Outpatient</t>
  </si>
  <si>
    <t>Substance Abuse Detox</t>
  </si>
  <si>
    <t>One  Rate</t>
  </si>
  <si>
    <t>Total number of Managed Care Plan enrollees covered under contracts issued in Connecticut. (should equal line (A) of MC Enrollment reported in Part 1 “fully insured, CT Issued”)</t>
  </si>
  <si>
    <t>A</t>
  </si>
  <si>
    <t>B</t>
  </si>
  <si>
    <t>C</t>
  </si>
  <si>
    <t>In the last 12 months, how often did you get an appointment to see a specialist as soon as you needed?</t>
  </si>
  <si>
    <t>Indicate the percentage of respondents to this question that selected EACH of the following response choices</t>
  </si>
  <si>
    <t>Never</t>
  </si>
  <si>
    <t>Sometimes</t>
  </si>
  <si>
    <t>Usually</t>
  </si>
  <si>
    <t>Always</t>
  </si>
  <si>
    <t>In the last 12 months, how often did you get an appointment for a check-up or routine care at a doctor’s office or clinic as soon as you needed?</t>
  </si>
  <si>
    <t>In the last 12 months, when you needed care right away, how often did you get care as soon as you needed?</t>
  </si>
  <si>
    <t>In the last 12 months, how often was it easy to get care, tests or treatment, you needed?</t>
  </si>
  <si>
    <t>In the last 12 months, how often did the written materials or Internet provide the information you needed about how your health plan works?</t>
  </si>
  <si>
    <t>In the last 12 months, how often did your health plan’s customer service give you the information or help you needed?</t>
  </si>
  <si>
    <t>(Worst possible) 0</t>
  </si>
  <si>
    <t>(Best possible)  10</t>
  </si>
  <si>
    <t>Percentage of membership who received the respective service</t>
  </si>
  <si>
    <t>Total number of members who received care</t>
  </si>
  <si>
    <r>
      <rPr>
        <b/>
        <sz val="11"/>
        <color theme="1"/>
        <rFont val="Calibri"/>
        <family val="2"/>
        <scheme val="minor"/>
      </rPr>
      <t>(b)</t>
    </r>
    <r>
      <rPr>
        <sz val="11"/>
        <color theme="1"/>
        <rFont val="Calibri"/>
        <family val="2"/>
        <scheme val="minor"/>
      </rPr>
      <t xml:space="preserve"> had at least one tetanus, diphtheria toxoids and acellular pertussis (Tdap) vaccine with a date of service on or between the member's 10th and 13th birthday.</t>
    </r>
  </si>
  <si>
    <r>
      <rPr>
        <b/>
        <sz val="11"/>
        <color theme="1"/>
        <rFont val="Calibri"/>
        <family val="2"/>
        <scheme val="minor"/>
      </rPr>
      <t>(c)</t>
    </r>
    <r>
      <rPr>
        <sz val="11"/>
        <color theme="1"/>
        <rFont val="Calibri"/>
        <family val="2"/>
        <scheme val="minor"/>
      </rPr>
      <t xml:space="preserve"> had at least three human papillomavirus (HPV) vaccines, with a different dates of service on or between the member's 9th and 13th birthday or at least two (HPV) vaccines with different dates of service on or between the member's 9th and 13th birthday.</t>
    </r>
  </si>
  <si>
    <r>
      <t xml:space="preserve">(a) </t>
    </r>
    <r>
      <rPr>
        <sz val="11"/>
        <rFont val="Calibri"/>
        <family val="2"/>
        <scheme val="minor"/>
      </rPr>
      <t>who had a follow-up visit with a practitioner, with a principal diagnosis of AOD abuse or dependency on or within 30 days after the ED visit</t>
    </r>
  </si>
  <si>
    <r>
      <rPr>
        <b/>
        <sz val="11"/>
        <rFont val="Calibri"/>
        <family val="2"/>
        <scheme val="minor"/>
      </rPr>
      <t xml:space="preserve">(b) </t>
    </r>
    <r>
      <rPr>
        <sz val="11"/>
        <rFont val="Calibri"/>
        <family val="2"/>
        <scheme val="minor"/>
      </rPr>
      <t>who had a follow-up visit with a practitioner, with a principal diagnosis of AOD abuse or dependency on or within 7 days after the ED visit</t>
    </r>
  </si>
  <si>
    <r>
      <rPr>
        <b/>
        <sz val="11"/>
        <color theme="1"/>
        <rFont val="Calibri"/>
        <family val="2"/>
        <scheme val="minor"/>
      </rPr>
      <t xml:space="preserve">(a) </t>
    </r>
    <r>
      <rPr>
        <sz val="11"/>
        <color theme="1"/>
        <rFont val="Calibri"/>
        <family val="2"/>
        <scheme val="minor"/>
      </rPr>
      <t>Any Mental Health Service</t>
    </r>
  </si>
  <si>
    <r>
      <rPr>
        <b/>
        <sz val="11"/>
        <color theme="1"/>
        <rFont val="Calibri"/>
        <family val="2"/>
        <scheme val="minor"/>
      </rPr>
      <t xml:space="preserve">(b) </t>
    </r>
    <r>
      <rPr>
        <sz val="11"/>
        <color theme="1"/>
        <rFont val="Calibri"/>
        <family val="2"/>
        <scheme val="minor"/>
      </rPr>
      <t>Inpatient Mental Health Services</t>
    </r>
  </si>
  <si>
    <r>
      <rPr>
        <b/>
        <sz val="11"/>
        <color theme="1"/>
        <rFont val="Calibri"/>
        <family val="2"/>
        <scheme val="minor"/>
      </rPr>
      <t xml:space="preserve">(c) </t>
    </r>
    <r>
      <rPr>
        <sz val="11"/>
        <color theme="1"/>
        <rFont val="Calibri"/>
        <family val="2"/>
        <scheme val="minor"/>
      </rPr>
      <t xml:space="preserve">Intensive Outpatient or Partial Hospitalization Health Services </t>
    </r>
  </si>
  <si>
    <r>
      <rPr>
        <b/>
        <sz val="11"/>
        <color theme="1"/>
        <rFont val="Calibri"/>
        <family val="2"/>
        <scheme val="minor"/>
      </rPr>
      <t xml:space="preserve">(d) </t>
    </r>
    <r>
      <rPr>
        <sz val="11"/>
        <color theme="1"/>
        <rFont val="Calibri"/>
        <family val="2"/>
        <scheme val="minor"/>
      </rPr>
      <t xml:space="preserve">Outpatient </t>
    </r>
  </si>
  <si>
    <r>
      <rPr>
        <b/>
        <sz val="11"/>
        <color theme="1"/>
        <rFont val="Calibri"/>
        <family val="2"/>
        <scheme val="minor"/>
      </rPr>
      <t xml:space="preserve">(e) </t>
    </r>
    <r>
      <rPr>
        <sz val="11"/>
        <color theme="1"/>
        <rFont val="Calibri"/>
        <family val="2"/>
        <scheme val="minor"/>
      </rPr>
      <t>Emergency Department Health Services</t>
    </r>
  </si>
  <si>
    <r>
      <rPr>
        <b/>
        <sz val="11"/>
        <color theme="1"/>
        <rFont val="Calibri"/>
        <family val="2"/>
        <scheme val="minor"/>
      </rPr>
      <t xml:space="preserve">(c) </t>
    </r>
    <r>
      <rPr>
        <sz val="11"/>
        <color theme="1"/>
        <rFont val="Calibri"/>
        <family val="2"/>
        <scheme val="minor"/>
      </rPr>
      <t xml:space="preserve">Intensive Outpatient or Partial Hospitalization Dependency Services </t>
    </r>
  </si>
  <si>
    <r>
      <rPr>
        <b/>
        <sz val="11"/>
        <color theme="1"/>
        <rFont val="Calibri"/>
        <family val="2"/>
        <scheme val="minor"/>
      </rPr>
      <t xml:space="preserve">(d) </t>
    </r>
    <r>
      <rPr>
        <sz val="11"/>
        <color theme="1"/>
        <rFont val="Calibri"/>
        <family val="2"/>
        <scheme val="minor"/>
      </rPr>
      <t>Outpatient or Ambulatory Medication Assisted Treatment (MAT) dispensing event</t>
    </r>
  </si>
  <si>
    <r>
      <rPr>
        <b/>
        <sz val="11"/>
        <color theme="1"/>
        <rFont val="Calibri"/>
        <family val="2"/>
        <scheme val="minor"/>
      </rPr>
      <t xml:space="preserve">(e) </t>
    </r>
    <r>
      <rPr>
        <sz val="11"/>
        <color theme="1"/>
        <rFont val="Calibri"/>
        <family val="2"/>
        <scheme val="minor"/>
      </rPr>
      <t>Emergency Department Dependency Services</t>
    </r>
  </si>
  <si>
    <r>
      <rPr>
        <b/>
        <sz val="11"/>
        <rFont val="Calibri"/>
        <family val="2"/>
        <scheme val="minor"/>
      </rPr>
      <t xml:space="preserve">(a) </t>
    </r>
    <r>
      <rPr>
        <sz val="11"/>
        <rFont val="Calibri"/>
        <family val="2"/>
        <scheme val="minor"/>
      </rPr>
      <t>who had a follow-up visit with a mental health practitioner within 30 days after the hospital discharge.</t>
    </r>
  </si>
  <si>
    <r>
      <rPr>
        <b/>
        <sz val="11"/>
        <rFont val="Calibri"/>
        <family val="2"/>
        <scheme val="minor"/>
      </rPr>
      <t>(b)</t>
    </r>
    <r>
      <rPr>
        <sz val="11"/>
        <rFont val="Calibri"/>
        <family val="2"/>
        <scheme val="minor"/>
      </rPr>
      <t xml:space="preserve"> who had a follow-up  visit with a mental health practitioner within 7 days after the hospital discharge.</t>
    </r>
  </si>
  <si>
    <r>
      <rPr>
        <b/>
        <sz val="11"/>
        <color theme="1"/>
        <rFont val="Calibri"/>
        <family val="2"/>
        <scheme val="minor"/>
      </rPr>
      <t xml:space="preserve">(a) </t>
    </r>
    <r>
      <rPr>
        <sz val="11"/>
        <color theme="1"/>
        <rFont val="Calibri"/>
        <family val="2"/>
        <scheme val="minor"/>
      </rPr>
      <t>Who remained on antidepressant medication for at least an 84-day period (12 week).</t>
    </r>
  </si>
  <si>
    <r>
      <rPr>
        <b/>
        <sz val="11"/>
        <color theme="1"/>
        <rFont val="Calibri"/>
        <family val="2"/>
        <scheme val="minor"/>
      </rPr>
      <t xml:space="preserve">(b) </t>
    </r>
    <r>
      <rPr>
        <sz val="11"/>
        <color theme="1"/>
        <rFont val="Calibri"/>
        <family val="2"/>
        <scheme val="minor"/>
      </rPr>
      <t>Who remained on antidepressant medication for at least  180 days (6 Months).</t>
    </r>
  </si>
  <si>
    <r>
      <rPr>
        <b/>
        <sz val="11"/>
        <rFont val="Calibri"/>
        <family val="2"/>
        <scheme val="minor"/>
      </rPr>
      <t>(a)</t>
    </r>
    <r>
      <rPr>
        <sz val="11"/>
        <rFont val="Calibri"/>
        <family val="2"/>
        <scheme val="minor"/>
      </rPr>
      <t xml:space="preserve"> Initiation of AOD Treatment - the percentage of members who initiate treatment through an inpatient AOD admission, outpatient visit, intensive outpatient encounter or partial hospitalization, telehealth or medication assisted treatment (MAT) within 14 days of the diagnosis</t>
    </r>
  </si>
  <si>
    <t>INSTRUCTIONS: Fill out the fields in yellow only</t>
  </si>
  <si>
    <t>HEDIS MEDICAL</t>
  </si>
  <si>
    <t>BLANK</t>
  </si>
  <si>
    <t>HEDIS MHSA</t>
  </si>
  <si>
    <t>CLAIMS DATA &amp; MLR</t>
  </si>
  <si>
    <t>Claim Expenses</t>
  </si>
  <si>
    <r>
      <rPr>
        <b/>
        <sz val="11"/>
        <color theme="1"/>
        <rFont val="Calibri"/>
        <family val="2"/>
        <scheme val="minor"/>
      </rPr>
      <t xml:space="preserve">(b) </t>
    </r>
    <r>
      <rPr>
        <sz val="11"/>
        <color theme="1"/>
        <rFont val="Calibri"/>
        <family val="2"/>
        <scheme val="minor"/>
      </rPr>
      <t xml:space="preserve">Outpatient Mental Health </t>
    </r>
  </si>
  <si>
    <r>
      <rPr>
        <b/>
        <sz val="11"/>
        <color theme="1"/>
        <rFont val="Calibri"/>
        <family val="2"/>
        <scheme val="minor"/>
      </rPr>
      <t>(a)</t>
    </r>
    <r>
      <rPr>
        <sz val="11"/>
        <color theme="1"/>
        <rFont val="Calibri"/>
        <family val="2"/>
        <scheme val="minor"/>
      </rPr>
      <t xml:space="preserve"> Inpatient</t>
    </r>
  </si>
  <si>
    <r>
      <rPr>
        <b/>
        <sz val="11"/>
        <rFont val="Calibri"/>
        <family val="2"/>
        <scheme val="minor"/>
      </rPr>
      <t xml:space="preserve">(a) </t>
    </r>
    <r>
      <rPr>
        <sz val="11"/>
        <rFont val="Calibri"/>
        <family val="2"/>
        <scheme val="minor"/>
      </rPr>
      <t>"not a covered benefit"</t>
    </r>
  </si>
  <si>
    <r>
      <rPr>
        <b/>
        <sz val="11"/>
        <rFont val="Calibri"/>
        <family val="2"/>
        <scheme val="minor"/>
      </rPr>
      <t xml:space="preserve">(b) </t>
    </r>
    <r>
      <rPr>
        <sz val="11"/>
        <rFont val="Calibri"/>
        <family val="2"/>
        <scheme val="minor"/>
      </rPr>
      <t>"not medically necessary"</t>
    </r>
  </si>
  <si>
    <r>
      <rPr>
        <b/>
        <sz val="11"/>
        <rFont val="Calibri"/>
        <family val="2"/>
        <scheme val="minor"/>
      </rPr>
      <t>(c)</t>
    </r>
    <r>
      <rPr>
        <sz val="11"/>
        <rFont val="Calibri"/>
        <family val="2"/>
        <scheme val="minor"/>
      </rPr>
      <t xml:space="preserve"> "not an eligible enrollee/dependent"</t>
    </r>
  </si>
  <si>
    <r>
      <rPr>
        <b/>
        <sz val="11"/>
        <rFont val="Calibri"/>
        <family val="2"/>
        <scheme val="minor"/>
      </rPr>
      <t>(d)</t>
    </r>
    <r>
      <rPr>
        <sz val="11"/>
        <rFont val="Calibri"/>
        <family val="2"/>
        <scheme val="minor"/>
      </rPr>
      <t xml:space="preserve"> "incomplete submission"</t>
    </r>
  </si>
  <si>
    <r>
      <rPr>
        <b/>
        <sz val="11"/>
        <rFont val="Calibri"/>
        <family val="2"/>
        <scheme val="minor"/>
      </rPr>
      <t>(e)</t>
    </r>
    <r>
      <rPr>
        <sz val="11"/>
        <rFont val="Calibri"/>
        <family val="2"/>
        <scheme val="minor"/>
      </rPr>
      <t xml:space="preserve"> "duplicate submission"</t>
    </r>
  </si>
  <si>
    <r>
      <rPr>
        <b/>
        <sz val="11"/>
        <rFont val="Calibri"/>
        <family val="2"/>
        <scheme val="minor"/>
      </rPr>
      <t>(f)</t>
    </r>
    <r>
      <rPr>
        <sz val="11"/>
        <rFont val="Calibri"/>
        <family val="2"/>
        <scheme val="minor"/>
      </rPr>
      <t xml:space="preserve"> "all other miscellaneous"</t>
    </r>
  </si>
  <si>
    <t>blank</t>
  </si>
  <si>
    <t>BEHAVIORAL HEALTH UR STATS</t>
  </si>
  <si>
    <t>Fields highlighted in pink signify an error. There should be no fields highlighted in pink when you submit the report.</t>
  </si>
  <si>
    <r>
      <rPr>
        <b/>
        <sz val="11"/>
        <color theme="1"/>
        <rFont val="Calibri"/>
        <family val="2"/>
        <scheme val="minor"/>
      </rPr>
      <t xml:space="preserve">(a) </t>
    </r>
    <r>
      <rPr>
        <sz val="11"/>
        <color theme="1"/>
        <rFont val="Calibri"/>
        <family val="2"/>
        <scheme val="minor"/>
      </rPr>
      <t xml:space="preserve">Number of UR Requests received </t>
    </r>
  </si>
  <si>
    <r>
      <rPr>
        <b/>
        <sz val="11"/>
        <color theme="1"/>
        <rFont val="Calibri"/>
        <family val="2"/>
        <scheme val="minor"/>
      </rPr>
      <t xml:space="preserve">(b) </t>
    </r>
    <r>
      <rPr>
        <sz val="11"/>
        <color theme="1"/>
        <rFont val="Calibri"/>
        <family val="2"/>
        <scheme val="minor"/>
      </rPr>
      <t>Number of UR Requests Denied (includes partial denials)</t>
    </r>
  </si>
  <si>
    <r>
      <rPr>
        <b/>
        <sz val="11"/>
        <color theme="1"/>
        <rFont val="Calibri"/>
        <family val="2"/>
        <scheme val="minor"/>
      </rPr>
      <t xml:space="preserve">(c) </t>
    </r>
    <r>
      <rPr>
        <sz val="11"/>
        <color theme="1"/>
        <rFont val="Calibri"/>
        <family val="2"/>
        <scheme val="minor"/>
      </rPr>
      <t>Percentage of UR Requests that were Denied (includes partial denials)</t>
    </r>
  </si>
  <si>
    <r>
      <rPr>
        <b/>
        <sz val="11"/>
        <color theme="1"/>
        <rFont val="Calibri"/>
        <family val="2"/>
        <scheme val="minor"/>
      </rPr>
      <t xml:space="preserve">(d) </t>
    </r>
    <r>
      <rPr>
        <sz val="11"/>
        <color theme="1"/>
        <rFont val="Calibri"/>
        <family val="2"/>
        <scheme val="minor"/>
      </rPr>
      <t>Number of Denials that were Appealed</t>
    </r>
  </si>
  <si>
    <r>
      <rPr>
        <b/>
        <sz val="11"/>
        <color theme="1"/>
        <rFont val="Calibri"/>
        <family val="2"/>
        <scheme val="minor"/>
      </rPr>
      <t xml:space="preserve">(e) </t>
    </r>
    <r>
      <rPr>
        <sz val="11"/>
        <color theme="1"/>
        <rFont val="Calibri"/>
        <family val="2"/>
        <scheme val="minor"/>
      </rPr>
      <t xml:space="preserve">Percentage of Denials that were Appealed </t>
    </r>
  </si>
  <si>
    <r>
      <rPr>
        <b/>
        <sz val="11"/>
        <color theme="1"/>
        <rFont val="Calibri"/>
        <family val="2"/>
        <scheme val="minor"/>
      </rPr>
      <t xml:space="preserve">(f) </t>
    </r>
    <r>
      <rPr>
        <sz val="11"/>
        <color theme="1"/>
        <rFont val="Calibri"/>
        <family val="2"/>
        <scheme val="minor"/>
      </rPr>
      <t>Number of Appeals that Reversed the decision</t>
    </r>
  </si>
  <si>
    <r>
      <rPr>
        <b/>
        <sz val="11"/>
        <color theme="1"/>
        <rFont val="Calibri"/>
        <family val="2"/>
        <scheme val="minor"/>
      </rPr>
      <t xml:space="preserve">(g) </t>
    </r>
    <r>
      <rPr>
        <sz val="11"/>
        <color theme="1"/>
        <rFont val="Calibri"/>
        <family val="2"/>
        <scheme val="minor"/>
      </rPr>
      <t>Percentage of Appeals that Reversed the decision</t>
    </r>
  </si>
  <si>
    <r>
      <rPr>
        <b/>
        <sz val="11"/>
        <color theme="1"/>
        <rFont val="Calibri"/>
        <family val="2"/>
        <scheme val="minor"/>
      </rPr>
      <t xml:space="preserve">(i) </t>
    </r>
    <r>
      <rPr>
        <sz val="11"/>
        <color theme="1"/>
        <rFont val="Calibri"/>
        <family val="2"/>
        <scheme val="minor"/>
      </rPr>
      <t>Percentage of Upheld Appeals that went to External Appeals</t>
    </r>
  </si>
  <si>
    <r>
      <rPr>
        <b/>
        <sz val="11"/>
        <color theme="1"/>
        <rFont val="Calibri"/>
        <family val="2"/>
        <scheme val="minor"/>
      </rPr>
      <t xml:space="preserve">(j) </t>
    </r>
    <r>
      <rPr>
        <sz val="11"/>
        <color theme="1"/>
        <rFont val="Calibri"/>
        <family val="2"/>
        <scheme val="minor"/>
      </rPr>
      <t>Number of External Appeals that Reversed the decision</t>
    </r>
  </si>
  <si>
    <r>
      <rPr>
        <b/>
        <sz val="11"/>
        <color theme="1"/>
        <rFont val="Calibri"/>
        <family val="2"/>
        <scheme val="minor"/>
      </rPr>
      <t xml:space="preserve">(k) </t>
    </r>
    <r>
      <rPr>
        <sz val="11"/>
        <color theme="1"/>
        <rFont val="Calibri"/>
        <family val="2"/>
        <scheme val="minor"/>
      </rPr>
      <t>Percentage of External Appeals that Reversed the decision</t>
    </r>
  </si>
  <si>
    <t>MEMBER SATISFACTION SURVEY</t>
  </si>
  <si>
    <t>Survey response rate (percentage of those surveyed who responded)</t>
  </si>
  <si>
    <t xml:space="preserve">TOTAL </t>
  </si>
  <si>
    <r>
      <t xml:space="preserve">Use </t>
    </r>
    <r>
      <rPr>
        <b/>
        <u/>
        <sz val="12"/>
        <color theme="1"/>
        <rFont val="Calibri"/>
        <family val="2"/>
        <scheme val="minor"/>
      </rPr>
      <t>any number from 0 to 10</t>
    </r>
    <r>
      <rPr>
        <b/>
        <sz val="12"/>
        <color theme="1"/>
        <rFont val="Calibri"/>
        <family val="2"/>
        <scheme val="minor"/>
      </rPr>
      <t xml:space="preserve"> where 0 is the worst health plan possible and 10 is the best health plan possible.  What would you rate your health plan?</t>
    </r>
  </si>
  <si>
    <t>Percentage of Managed Care Plan members covered under contracts issued in Connecticut who were surveyed.</t>
  </si>
  <si>
    <r>
      <rPr>
        <b/>
        <sz val="11"/>
        <color theme="1"/>
        <rFont val="Calibri"/>
        <family val="2"/>
        <scheme val="minor"/>
      </rPr>
      <t xml:space="preserve">(h) </t>
    </r>
    <r>
      <rPr>
        <sz val="11"/>
        <color theme="1"/>
        <rFont val="Calibri"/>
        <family val="2"/>
        <scheme val="minor"/>
      </rPr>
      <t xml:space="preserve">Number of Upheld Appeals </t>
    </r>
    <r>
      <rPr>
        <sz val="9"/>
        <color theme="1"/>
        <rFont val="Calibri"/>
        <family val="2"/>
        <scheme val="minor"/>
      </rPr>
      <t>(</t>
    </r>
    <r>
      <rPr>
        <b/>
        <sz val="9"/>
        <color theme="1"/>
        <rFont val="Calibri"/>
        <family val="2"/>
        <scheme val="minor"/>
      </rPr>
      <t>(d)-(f)</t>
    </r>
    <r>
      <rPr>
        <sz val="9"/>
        <color theme="1"/>
        <rFont val="Calibri"/>
        <family val="2"/>
        <scheme val="minor"/>
      </rPr>
      <t>)</t>
    </r>
    <r>
      <rPr>
        <sz val="11"/>
        <color theme="1"/>
        <rFont val="Calibri"/>
        <family val="2"/>
        <scheme val="minor"/>
      </rPr>
      <t xml:space="preserve"> that went to External Appeal </t>
    </r>
  </si>
  <si>
    <t>CERTIFICATION OF ACCURACY</t>
  </si>
  <si>
    <t>(Printed Name)</t>
  </si>
  <si>
    <t>(Title of Officer)</t>
  </si>
  <si>
    <t>(Managed Care Organization)</t>
  </si>
  <si>
    <t>(Signature of Officer)</t>
  </si>
  <si>
    <t>CONSUMER REPORT CARD SURVEY – PART 2</t>
  </si>
  <si>
    <t xml:space="preserve">I, </t>
  </si>
  <si>
    <t>,</t>
  </si>
  <si>
    <t>of</t>
  </si>
  <si>
    <t>, hereby certify that I have reviewed</t>
  </si>
  <si>
    <t>the information submitted in this survey, including any attached addendum, in accordance with</t>
  </si>
  <si>
    <t xml:space="preserve"> is true and accurate.</t>
  </si>
  <si>
    <t xml:space="preserve"> (Date)</t>
  </si>
  <si>
    <t>§38a-478c /§38a-478l of the Connecticut General Statues as amended, and that the information</t>
  </si>
  <si>
    <t xml:space="preserve">      3  Provide the number of denials of the total in each of the following: </t>
  </si>
  <si>
    <t xml:space="preserve">      4  Provide the denials as a percent of the total claims for the following:</t>
  </si>
  <si>
    <t>The percentage of primary care physicians in the Managed Care Organization who were board certified as of December 31, 2019.</t>
  </si>
  <si>
    <t>The percentage of physician specialists in the Managed Care Organization who were board certified as of December 31, 2019.</t>
  </si>
  <si>
    <r>
      <rPr>
        <sz val="11"/>
        <color theme="1"/>
        <rFont val="Calibri"/>
        <family val="2"/>
        <scheme val="minor"/>
      </rPr>
      <t xml:space="preserve">The percentage of enrolled women who: (a) were age 52 through 74 years as of December 31, 2019; and (b) were continuously enrolled from October 1, 2017 through December 31, 2019; and (c) had 1 or more mammogram* between October 1, 2017 and December 31, 2019. </t>
    </r>
    <r>
      <rPr>
        <b/>
        <sz val="11"/>
        <color theme="1"/>
        <rFont val="Calibri"/>
        <family val="2"/>
        <scheme val="minor"/>
      </rPr>
      <t xml:space="preserve"> </t>
    </r>
    <r>
      <rPr>
        <b/>
        <i/>
        <sz val="10"/>
        <color theme="1"/>
        <rFont val="Calibri"/>
        <family val="2"/>
        <scheme val="minor"/>
      </rPr>
      <t>* Includes all mammograms (screenings, diagnostic, etc.)</t>
    </r>
  </si>
  <si>
    <t>The percentage of enrolled women who were age 24 through 64 years as of December 31, 2019; and were continuously enrolled during 2017, 2018, 2019; and who were either; (a) a woman age 21-64, who had cervical cytology performed during 2017, 2018 or 2019; or (b) from the women who did not meet (a), that are woman age 30-64 as of December 31, 2019, who had cervical high-risk human papillomavirus (hrHPV)testing performed within the last 5 years, or woman age 30-64 as of December 31, 2019, who had cervical/high-risk human papillomavirus (hrHPV) cotesting within the last 5 years.</t>
  </si>
  <si>
    <t>The percentage of members 51-75 years as of December 31, 2019, who were continuously enrolled during 2018 and 2019, who had one or more screenings for colorectal cancer.  Appropriate screenings are defined by any one of the following criteria: (a) fecal occult blood test (FOBT) during 2019, (b) flexible sigmoidoscopy during 2019 or the 4 years prior, (c) colonoscopy during 2019 or the 9 years prior, (d) CT colonography during 2019 or the 4 years prior,  (e) FIT-DNA test during 2019 or the 2 years prior.</t>
  </si>
  <si>
    <t>The percentage of members 18-85 years as of December 31, 2019, who were continuously enrolled during 2019, who were diagnosed with hypertension (HTN), whose blood pressure was adequately controlled (&lt;140/90mm Hg) during 2019. ,</t>
  </si>
  <si>
    <t>The percentage of all members with diabetes (type II and I) who were enrolled on December 31, 2019; were 18 through 75 years of age during 2019; and were continuously enrolled during 2019; who had either a retinal or dilated eye examination in 2019, or had a negative retinal or dilated eye examination in 2018, or a bilateral eye enucleation anytime during the members history through December 31, 2019.</t>
  </si>
  <si>
    <t>The percentage of all members 18 years and older as of December 31, 2019; and were hospitalized &amp; dischargedfrom July 1, 2018 and June 30, 2019; and were continuously enrolled from the discharge date through 179 days after the discharge; and had a diagnosis of Acute Myocardial Infarction (AMI); and received persistent beta-blocker treatment for 6 months after discharge.</t>
  </si>
  <si>
    <r>
      <t xml:space="preserve">The percentage of enrolled children who turned two years during 2019; and were continuously enrolled for the 12 months preceding their second birthday; and have received the immunizations listed below on or before the child's second birthday: (a) at least four DtaP/DT vaccinations (*)(**), (b) at least three polio (IPV)(*)(**), (c) at least one MMR vaccination, (d) at least three H influenza type B (HiB) vaccinations (*)(**), (e) at least three hepatitis B vaccinations(*) or a history of hepatitis B illness, (f) at least one chicken pox vaccination (VZV) or has a history of chicken pox illness, (g) at least four pneumococcal conjugate vaccinations (*)(**), (h) at least one hepatitis A vaccination or a history of hepatitis A illness, (i) at least two doses of the two-dose rotavirus vaccine(*) or at least three doses of the three-dose rotavirus vaccine(*) or at least one dose of the two-dose vaccine and at least two doses of the three-dose vaccine(*)(**), (j) at least two influenza vaccinations(*), do not count a vaccine administered prior to 6 months (180 days) after birth.        </t>
    </r>
    <r>
      <rPr>
        <b/>
        <i/>
        <sz val="10"/>
        <color theme="1"/>
        <rFont val="Calibri"/>
        <family val="2"/>
        <scheme val="minor"/>
      </rPr>
      <t>(*) with different dates of service   (**) Do not count any vaccination administered prior to 42 days after birth.</t>
    </r>
  </si>
  <si>
    <t xml:space="preserve">The percentage of members who turned 13 years of age during 2019, who were continuously enrolled 12 months prior to their 13th birthday who: </t>
  </si>
  <si>
    <r>
      <rPr>
        <b/>
        <sz val="11"/>
        <color theme="1"/>
        <rFont val="Calibri"/>
        <family val="2"/>
        <scheme val="minor"/>
      </rPr>
      <t>(a)</t>
    </r>
    <r>
      <rPr>
        <sz val="11"/>
        <color theme="1"/>
        <rFont val="Calibri"/>
        <family val="2"/>
        <scheme val="minor"/>
      </rPr>
      <t xml:space="preserve"> had at least one meningococcal conjugate vaccine with a date of service on or between the member's 11th and 13th birthdays.</t>
    </r>
  </si>
  <si>
    <t xml:space="preserve">The percentage of enrollees who were continuously enrolled in the plan during 2017, 2018, 2019; and had at least one ambulatory or preventive care visit in 2017, 2018, or 2019; that </t>
  </si>
  <si>
    <r>
      <rPr>
        <b/>
        <sz val="11"/>
        <color theme="1"/>
        <rFont val="Calibri"/>
        <family val="2"/>
        <scheme val="minor"/>
      </rPr>
      <t xml:space="preserve">(a) </t>
    </r>
    <r>
      <rPr>
        <sz val="11"/>
        <color theme="1"/>
        <rFont val="Calibri"/>
        <family val="2"/>
        <scheme val="minor"/>
      </rPr>
      <t>were age 20-44 as of December 31, 2019</t>
    </r>
  </si>
  <si>
    <r>
      <rPr>
        <b/>
        <sz val="11"/>
        <color theme="1"/>
        <rFont val="Calibri"/>
        <family val="2"/>
        <scheme val="minor"/>
      </rPr>
      <t xml:space="preserve">(b) </t>
    </r>
    <r>
      <rPr>
        <sz val="11"/>
        <color theme="1"/>
        <rFont val="Calibri"/>
        <family val="2"/>
        <scheme val="minor"/>
      </rPr>
      <t>were age 45-64 as of December 31, 2019</t>
    </r>
  </si>
  <si>
    <r>
      <rPr>
        <b/>
        <sz val="11"/>
        <color theme="1"/>
        <rFont val="Calibri"/>
        <family val="2"/>
        <scheme val="minor"/>
      </rPr>
      <t xml:space="preserve">(a) </t>
    </r>
    <r>
      <rPr>
        <sz val="11"/>
        <color theme="1"/>
        <rFont val="Calibri"/>
        <family val="2"/>
        <scheme val="minor"/>
      </rPr>
      <t>children 12-24 months of age as of December 31,2019 and were continuously enrolled in the plan during 2019; and had a visit with a PCP during 2019</t>
    </r>
  </si>
  <si>
    <r>
      <rPr>
        <b/>
        <sz val="11"/>
        <color theme="1"/>
        <rFont val="Calibri"/>
        <family val="2"/>
        <scheme val="minor"/>
      </rPr>
      <t xml:space="preserve">(b) </t>
    </r>
    <r>
      <rPr>
        <sz val="11"/>
        <color theme="1"/>
        <rFont val="Calibri"/>
        <family val="2"/>
        <scheme val="minor"/>
      </rPr>
      <t>children 25 months-6 years of age as of December 31, 2019 and were continuously enrolled in the plan during 2019; and had a visit with a PCP during 2019.</t>
    </r>
  </si>
  <si>
    <r>
      <rPr>
        <b/>
        <sz val="11"/>
        <color theme="1"/>
        <rFont val="Calibri"/>
        <family val="2"/>
        <scheme val="minor"/>
      </rPr>
      <t xml:space="preserve">(c) </t>
    </r>
    <r>
      <rPr>
        <sz val="11"/>
        <color theme="1"/>
        <rFont val="Calibri"/>
        <family val="2"/>
        <scheme val="minor"/>
      </rPr>
      <t>children 7-11 years of age as of December 31, 2019 and were continuously enrolled in the plan during 2018 and 2019; and had a visit with a PCP during 2018 or 2019.</t>
    </r>
  </si>
  <si>
    <r>
      <rPr>
        <b/>
        <sz val="11"/>
        <color theme="1"/>
        <rFont val="Calibri"/>
        <family val="2"/>
        <scheme val="minor"/>
      </rPr>
      <t xml:space="preserve">(d) </t>
    </r>
    <r>
      <rPr>
        <sz val="11"/>
        <color theme="1"/>
        <rFont val="Calibri"/>
        <family val="2"/>
        <scheme val="minor"/>
      </rPr>
      <t xml:space="preserve">children 12-19 years of age as of December 31, 2019 and were continuously enrolled in the plan during 2018 and 2019; and had a visit with a PCP during 2018 or 2019. </t>
    </r>
  </si>
  <si>
    <t xml:space="preserve">The percentage of enrolled women who, delivered a live birth on or between October 8, 2018 and October 7, 2019; and were continuously enrolled for 43 days prior to delivery through 60 days after the delivery; and </t>
  </si>
  <si>
    <r>
      <rPr>
        <b/>
        <sz val="11"/>
        <color theme="1"/>
        <rFont val="Calibri"/>
        <family val="2"/>
        <scheme val="minor"/>
      </rPr>
      <t xml:space="preserve">(a) </t>
    </r>
    <r>
      <rPr>
        <sz val="11"/>
        <color theme="1"/>
        <rFont val="Calibri"/>
        <family val="2"/>
        <scheme val="minor"/>
      </rPr>
      <t>had a least one prenatal care visit in the first trimester, on or before the enrollment start date, or within 42 days of enrollment in the Managed Care Organization</t>
    </r>
  </si>
  <si>
    <r>
      <rPr>
        <b/>
        <sz val="11"/>
        <color theme="1"/>
        <rFont val="Calibri"/>
        <family val="2"/>
        <scheme val="minor"/>
      </rPr>
      <t xml:space="preserve">(b) </t>
    </r>
    <r>
      <rPr>
        <sz val="11"/>
        <color theme="1"/>
        <rFont val="Calibri"/>
        <family val="2"/>
        <scheme val="minor"/>
      </rPr>
      <t>had a postpartum visit on or between 7 and 84 days after delivery</t>
    </r>
  </si>
  <si>
    <t>The percentage of members who were enrolled on December 31, 2019; and were 18 through 75 years of age during 2019; and were continuously enrolled during 2019; and were treated for diabetes (type II and I) who:</t>
  </si>
  <si>
    <r>
      <rPr>
        <b/>
        <sz val="11"/>
        <color theme="1"/>
        <rFont val="Calibri"/>
        <family val="2"/>
        <scheme val="minor"/>
      </rPr>
      <t>(a)</t>
    </r>
    <r>
      <rPr>
        <sz val="11"/>
        <color theme="1"/>
        <rFont val="Calibri"/>
        <family val="2"/>
        <scheme val="minor"/>
      </rPr>
      <t xml:space="preserve"> had a Hemoglobin A1c (HbA1c) test during 2019</t>
    </r>
  </si>
  <si>
    <r>
      <rPr>
        <b/>
        <sz val="11"/>
        <color theme="1"/>
        <rFont val="Calibri"/>
        <family val="2"/>
        <scheme val="minor"/>
      </rPr>
      <t xml:space="preserve">(b) </t>
    </r>
    <r>
      <rPr>
        <sz val="11"/>
        <color theme="1"/>
        <rFont val="Calibri"/>
        <family val="2"/>
        <scheme val="minor"/>
      </rPr>
      <t>had a HbA1c test during 2019 and the most recent test is poorly controlled (&gt;9.0%)</t>
    </r>
  </si>
  <si>
    <r>
      <rPr>
        <b/>
        <sz val="11"/>
        <color theme="1"/>
        <rFont val="Calibri"/>
        <family val="2"/>
        <scheme val="minor"/>
      </rPr>
      <t xml:space="preserve">(c) </t>
    </r>
    <r>
      <rPr>
        <sz val="11"/>
        <color theme="1"/>
        <rFont val="Calibri"/>
        <family val="2"/>
        <scheme val="minor"/>
      </rPr>
      <t>had a HbA1c test during 2019 and the most recent test is controlled (&lt;8.0%)</t>
    </r>
  </si>
  <si>
    <r>
      <rPr>
        <b/>
        <sz val="11"/>
        <color theme="1"/>
        <rFont val="Calibri"/>
        <family val="2"/>
        <scheme val="minor"/>
      </rPr>
      <t xml:space="preserve">(d) </t>
    </r>
    <r>
      <rPr>
        <sz val="11"/>
        <color theme="1"/>
        <rFont val="Calibri"/>
        <family val="2"/>
        <scheme val="minor"/>
      </rPr>
      <t xml:space="preserve">kidney disease (nephropathy) monitored.  The member was screened for nephropathy during 2019 or had evidence of medical attention in 2019 for nephropathy that is already diagnosed </t>
    </r>
  </si>
  <si>
    <r>
      <rPr>
        <b/>
        <sz val="11"/>
        <color theme="1"/>
        <rFont val="Calibri"/>
        <family val="2"/>
        <scheme val="minor"/>
      </rPr>
      <t xml:space="preserve">(e) </t>
    </r>
    <r>
      <rPr>
        <sz val="11"/>
        <color theme="1"/>
        <rFont val="Calibri"/>
        <family val="2"/>
        <scheme val="minor"/>
      </rPr>
      <t>had a blood pressure level as documented through medical record review of &lt;140/90 mm Hg during 2019</t>
    </r>
  </si>
  <si>
    <r>
      <t xml:space="preserve">The percentage of discharges for members 6 years of age and older as of the discharge date, who were continuously enrolled from the date of discharge through 30 days after discharge, who had an acute care inpatient discharge with a principal diagnosis of mental illness or intentional self-harm diagnosis,  with a discharge date on or between January 1, and December 1, 2019.  </t>
    </r>
    <r>
      <rPr>
        <b/>
        <i/>
        <sz val="11"/>
        <rFont val="Calibri"/>
        <family val="2"/>
        <scheme val="minor"/>
      </rPr>
      <t>Note: Do not included visits that occur on the date of discharge.</t>
    </r>
  </si>
  <si>
    <r>
      <rPr>
        <b/>
        <sz val="11"/>
        <color theme="1"/>
        <rFont val="Calibri"/>
        <family val="2"/>
        <scheme val="minor"/>
      </rPr>
      <t xml:space="preserve">(a) </t>
    </r>
    <r>
      <rPr>
        <sz val="11"/>
        <color theme="1"/>
        <rFont val="Calibri"/>
        <family val="2"/>
        <scheme val="minor"/>
      </rPr>
      <t>Any  Dependency Service</t>
    </r>
  </si>
  <si>
    <r>
      <rPr>
        <b/>
        <sz val="11"/>
        <color theme="1"/>
        <rFont val="Calibri"/>
        <family val="2"/>
        <scheme val="minor"/>
      </rPr>
      <t xml:space="preserve">(b) </t>
    </r>
    <r>
      <rPr>
        <sz val="11"/>
        <color theme="1"/>
        <rFont val="Calibri"/>
        <family val="2"/>
        <scheme val="minor"/>
      </rPr>
      <t>Inpatient  Dependency Services</t>
    </r>
  </si>
  <si>
    <r>
      <rPr>
        <b/>
        <sz val="11"/>
        <color theme="1"/>
        <rFont val="Calibri"/>
        <family val="2"/>
        <scheme val="minor"/>
      </rPr>
      <t xml:space="preserve">(f) </t>
    </r>
    <r>
      <rPr>
        <sz val="11"/>
        <color theme="1"/>
        <rFont val="Calibri"/>
        <family val="2"/>
        <scheme val="minor"/>
      </rPr>
      <t>Telehealth Dependency Services</t>
    </r>
  </si>
  <si>
    <r>
      <rPr>
        <b/>
        <sz val="11"/>
        <color theme="1"/>
        <rFont val="Calibri"/>
        <family val="2"/>
        <scheme val="minor"/>
      </rPr>
      <t xml:space="preserve">(f) </t>
    </r>
    <r>
      <rPr>
        <sz val="11"/>
        <color theme="1"/>
        <rFont val="Calibri"/>
        <family val="2"/>
        <scheme val="minor"/>
      </rPr>
      <t>Telehealth Mental Services</t>
    </r>
  </si>
  <si>
    <t>The percentage of members 18 and older as of Apr. 30, 2019, who were continuously enrolled 105 days prior to the index prescription start date (IPSD) through 231 days after the IPSD, who were not taking a antidepressant medication 105 days prior to the ISPD, who were diagnosed with a new episode of depression during the 121-day period from 60 days prior to IPSD, through 60 days after IPSD, and treated with antidepressant medication, who met at least one of the following criteria during the intake period. * An outpatient visit, ED visit, telehealth visit, intensive outpatient or partial hospitalization setting with any diagnosis of major depression,or an acute or nonacute inpatient stay or community mental health center visit with any diagnosis of major depression.</t>
  </si>
  <si>
    <t>The percentage of members 13 years of age and older as of December 31, 2019, with a new episode of alcohol or other drug (AOD) abuse or dependence on or between January 1 and November 13, 2019, who were continuously enrolled from 60 days prior to the Index Episode Start Date (IESD) through 48 days after the IESD, who received the following:</t>
  </si>
  <si>
    <r>
      <rPr>
        <b/>
        <sz val="11"/>
        <rFont val="Calibri"/>
        <family val="2"/>
        <scheme val="minor"/>
      </rPr>
      <t>(b)</t>
    </r>
    <r>
      <rPr>
        <sz val="11"/>
        <rFont val="Calibri"/>
        <family val="2"/>
        <scheme val="minor"/>
      </rPr>
      <t xml:space="preserve"> Engagement of AOD Treatment - the percentage of members who initiated treatment and who were engaged in ongoing AOD treatment within 34 days of the initiation visit</t>
    </r>
  </si>
  <si>
    <t>The percentage of emergency department (ED) visits between January 1 and December 1, 2019, where the members was 6 years of age and older as of the date of the ED visit,  who were continuously enrolled from the date of the ED visit through 30 days after the ED visit, who had a principal diagnosis of mental illness or intentional self-harm, with a follow-up visit for mental illness</t>
  </si>
  <si>
    <r>
      <rPr>
        <b/>
        <sz val="11"/>
        <rFont val="Calibri"/>
        <family val="2"/>
        <scheme val="minor"/>
      </rPr>
      <t xml:space="preserve">(a) </t>
    </r>
    <r>
      <rPr>
        <sz val="11"/>
        <rFont val="Calibri"/>
        <family val="2"/>
        <scheme val="minor"/>
      </rPr>
      <t>who had a follow-up visit with any practitioner, with a principal diagnosis of a mental health disorder, or intentionall self-harm and any diagnosis of a mental disorder on or within 30 days after the ED visit</t>
    </r>
  </si>
  <si>
    <r>
      <rPr>
        <b/>
        <sz val="11"/>
        <rFont val="Calibri"/>
        <family val="2"/>
        <scheme val="minor"/>
      </rPr>
      <t xml:space="preserve">(b) </t>
    </r>
    <r>
      <rPr>
        <sz val="11"/>
        <rFont val="Calibri"/>
        <family val="2"/>
        <scheme val="minor"/>
      </rPr>
      <t>who had a follow-up visit with a practitioner, with a principal diagnosis of a mental health disorder, or intentional self-harm and any diagnosis of a mental disorder  on or within 7 days after the ED visit</t>
    </r>
  </si>
  <si>
    <t>The percentage of emergency department (ED) visits between January 1 and December 1, 2019, where the members was 13 years of age and older as of the date of the ED visit,  who were continuously enrolled from the date of the ED visit through 30 days after the ED visit, who had a principal diagnosis of alcohol or other drug (AOD) abuse or dependence, with a follow-up visit for AOD abuse or dependency</t>
  </si>
  <si>
    <r>
      <t xml:space="preserve">Provide the claim expenses on a </t>
    </r>
    <r>
      <rPr>
        <b/>
        <sz val="11"/>
        <rFont val="Calibri"/>
        <family val="2"/>
        <scheme val="minor"/>
      </rPr>
      <t>per member per month basis for the period of Jan. 1, 2019 through Dec. 31, 2019, for each of the following.</t>
    </r>
  </si>
  <si>
    <t>For the Period of January 1, 2019 through December 31, 2019.</t>
  </si>
  <si>
    <t>Provide the following on all mental &amp; nervous conditions for calendar year 2019.</t>
  </si>
  <si>
    <t>Filing Requirements pursuant to §38a-478c, C.G.S.</t>
  </si>
  <si>
    <t>Section 38a-478c of the Connecticut General Statutes requires all managed care organizations to file certain information annually with the Insurance Department.  Reporting specifications are outlined to ensure uniformity.</t>
  </si>
  <si>
    <r>
      <t xml:space="preserve">The information requested with respect to activities conducted under all managed care plans issued in Connecticut by a managed care organization and shall include the activities conducted with respect to any out of network benefits that are provided.  </t>
    </r>
    <r>
      <rPr>
        <b/>
        <sz val="10"/>
        <color theme="1"/>
        <rFont val="Arial"/>
        <family val="2"/>
      </rPr>
      <t xml:space="preserve">All information requested, with the exception of the Consumer Report Card Survey, Part 2 Data, and HEDIS data must be received by the Insurance Department </t>
    </r>
    <r>
      <rPr>
        <b/>
        <u/>
        <sz val="10"/>
        <color theme="1"/>
        <rFont val="Arial"/>
        <family val="2"/>
      </rPr>
      <t>on or before May 1, each year.</t>
    </r>
    <r>
      <rPr>
        <b/>
        <sz val="10"/>
        <color theme="1"/>
        <rFont val="Arial"/>
        <family val="2"/>
      </rPr>
      <t xml:space="preserve">  The response to the Consumer Report Card Survey – Part 2 data and HEDIS data must be received by the Insurance Department </t>
    </r>
    <r>
      <rPr>
        <b/>
        <u/>
        <sz val="10"/>
        <color theme="1"/>
        <rFont val="Arial"/>
        <family val="2"/>
      </rPr>
      <t>on or before July 1, each year.</t>
    </r>
  </si>
  <si>
    <r>
      <t xml:space="preserve">§38a-478b, C.G.S. requires a </t>
    </r>
    <r>
      <rPr>
        <b/>
        <u/>
        <sz val="10"/>
        <color theme="1"/>
        <rFont val="Arial"/>
        <family val="2"/>
      </rPr>
      <t>late fee of one hundred dollars per day</t>
    </r>
    <r>
      <rPr>
        <b/>
        <sz val="10"/>
        <color theme="1"/>
        <rFont val="Arial"/>
        <family val="2"/>
      </rPr>
      <t xml:space="preserve"> for each day from the due date of all filing requirements.</t>
    </r>
    <r>
      <rPr>
        <sz val="10"/>
        <color theme="1"/>
        <rFont val="Arial"/>
        <family val="2"/>
      </rPr>
      <t xml:space="preserve">  </t>
    </r>
  </si>
  <si>
    <t>Responses of “Not Available” are not acceptable, and will be considered an incomplete response.  A late filing fees will be imposed in accordance with the statute until such time as a complete response is received in the Insurance Department.</t>
  </si>
  <si>
    <t>All information including the surveys and all backup must be submitted electronically to LHCompliance@ct.gov email</t>
  </si>
  <si>
    <t>Please note that Not including these directions Part 1 of the Consumer Report Card Survey contains 4 tabs to be completed within the workbook. Part 2 of the Consumer Report Card Survey contains 6 tabs to be completed within the workbook.</t>
  </si>
  <si>
    <t>CONSUMER REPORT CARD SURVEY – PART 1 and PART 2</t>
  </si>
  <si>
    <t>All managed care organizations must complete both parts of the enclosed consumer report card survey. All submitted data should be for the period January 1, through December 31, of the prior year, unless otherwise noted. All information must be certified as accurate by an officer of the managed care company. The information requested in the “Consumer Report Card Survey – Part 1” must be received by the Insurance Department on or before May 1, each year. The information requested in the “Consumer Report Card Survey – Part 2” must be received by the Insurance Department on or before July 1, each year</t>
  </si>
  <si>
    <t xml:space="preserve">Part 1 of the Survey must include all of the following items along with the survey, with the exception of </t>
  </si>
  <si>
    <t>the (2) under the Quality Assurance Plans which is the actual HEDIS data which was submitted to NCQA.</t>
  </si>
  <si>
    <r>
      <rPr>
        <b/>
        <sz val="12"/>
        <color theme="1"/>
        <rFont val="Calibri"/>
        <family val="2"/>
        <scheme val="minor"/>
      </rPr>
      <t>Financial Arrangements</t>
    </r>
    <r>
      <rPr>
        <b/>
        <sz val="10"/>
        <color theme="1"/>
        <rFont val="Calibri"/>
        <family val="2"/>
        <scheme val="minor"/>
      </rPr>
      <t xml:space="preserve"> </t>
    </r>
    <r>
      <rPr>
        <sz val="10"/>
        <color theme="1"/>
        <rFont val="Calibri"/>
        <family val="2"/>
        <scheme val="minor"/>
      </rPr>
      <t>- A written statement of the types of financial arrangements between the managed care organization and hospitals, utilization review companies, physicians, pharmacies and any other health care provider(s) must be filed</t>
    </r>
  </si>
  <si>
    <r>
      <rPr>
        <b/>
        <sz val="12"/>
        <color theme="1"/>
        <rFont val="Calibri"/>
        <family val="2"/>
        <scheme val="minor"/>
      </rPr>
      <t>Provider Contracts</t>
    </r>
    <r>
      <rPr>
        <sz val="12"/>
        <color theme="1"/>
        <rFont val="Calibri"/>
        <family val="2"/>
        <scheme val="minor"/>
      </rPr>
      <t xml:space="preserve"> </t>
    </r>
    <r>
      <rPr>
        <sz val="10"/>
        <color theme="1"/>
        <rFont val="Calibri"/>
        <family val="2"/>
        <scheme val="minor"/>
      </rPr>
      <t>- Model provider contracts between the managed care organization and hospitals, physicians, pharmacies and any other health care provider(s) must be filed. The model contract must contain the provision(s) currently in force in contracts between the managed care organization and participating providers in the State of Connecticut. Upon request, a copy of any individual contract must be filed, but proprietary fee schedule information may be withheld or redacted. Please note any substantive changes from the contract(s) filed with the Department in the prior year. (changes to comply with the network adequacy surveys)</t>
    </r>
  </si>
  <si>
    <t>Quality Assurance Plans -</t>
  </si>
  <si>
    <t>1) A report on the managed care organization’s quality assurance plan is required to be filed. All data in the report must be as of December 31, of the prior year, and must pertain to fully insured Connecticut managed care business only. The report must include, but not be limited to, information on complaints related to providers and quality of care, on decisions related to patient requests for coverage, and on utilization review statistics.</t>
  </si>
  <si>
    <t>A “complaint” is defined as a written or verbal expression of dissatisfaction with a provider or the manner in which services have been provided or not provided, for fully insured managed care plans only.</t>
  </si>
  <si>
    <t>2) All data required by the National Committee for Quality Assurance (NCQA) for the Healthcare Effectiveness Data and Information Set (HEDIS). For managed care organizations that do not submit information to the NCQA, the completed Consumer Report Card Survey – Part 2 will be deemed equivalent data.</t>
  </si>
  <si>
    <t>3) In lieu of submitting the report on the quality assurance plan as outlined above, a managed care organization may submit proof of NCQA accreditation and the required HEDIS data.</t>
  </si>
  <si>
    <t>Complaint Summary - (MUST MASK INDIVIDUAL INFO)</t>
  </si>
  <si>
    <t>A summary of complaints received related to providers and delivery of care or services and actions taken on the complaint must be filed. Also, provide the ratio of the number of complaints received to the number of total enrollees reported in Part 1 of the survey.</t>
  </si>
  <si>
    <t>A complaint is defined as a written or verbal expression of dissatisfaction with a provider or the manner in which services have been provided or not provided. The summary submitted shall contain only complaint information that is specific to the submitting managed care organization.</t>
  </si>
  <si>
    <t xml:space="preserve">Credentialing Procedures - </t>
  </si>
  <si>
    <t>A summary of the procedures used by the managed care organization to credential providers.</t>
  </si>
  <si>
    <t xml:space="preserve">Provider Network Adddendum - </t>
  </si>
  <si>
    <t>A form must be completed for each separate provider network contracted with the managed care organization</t>
  </si>
  <si>
    <t>Please return the required data to the Connecticut Insurance Department, Life &amp; Health Division, at LHCompliance@ct.gov Please Do Not submit via secure email as we have had problems retrieving and saving items. All information is required by statute and therefore are subject to freedom of information.</t>
  </si>
  <si>
    <t>All questions regarding the reporting requirements must be in writing, and must be e-mailed to LHCompliance@ct.gov  .</t>
  </si>
  <si>
    <t>Instructions for Consumer Report Card Survey Reporting - PART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</si>
</sst>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
  </numFmts>
  <fonts count="35" x14ac:knownFonts="1">
    <font>
      <sz val="11"/>
      <color theme="1"/>
      <name val="Calibri"/>
      <family val="2"/>
      <scheme val="minor"/>
    </font>
    <font>
      <b/>
      <sz val="11"/>
      <color theme="1"/>
      <name val="Calibri"/>
      <family val="2"/>
      <scheme val="minor"/>
    </font>
    <font>
      <sz val="10"/>
      <name val="Arial"/>
      <family val="2"/>
    </font>
    <font>
      <b/>
      <i/>
      <sz val="10"/>
      <color theme="1"/>
      <name val="Calibri"/>
      <family val="2"/>
      <scheme val="minor"/>
    </font>
    <font>
      <sz val="11"/>
      <name val="Calibri"/>
      <family val="2"/>
      <scheme val="minor"/>
    </font>
    <font>
      <b/>
      <i/>
      <sz val="11"/>
      <name val="Calibri"/>
      <family val="2"/>
      <scheme val="minor"/>
    </font>
    <font>
      <b/>
      <sz val="11"/>
      <name val="Calibri"/>
      <family val="2"/>
      <scheme val="minor"/>
    </font>
    <font>
      <b/>
      <sz val="12"/>
      <color theme="1"/>
      <name val="Times New Roman"/>
      <family val="1"/>
    </font>
    <font>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2"/>
      <name val="Calibri"/>
      <family val="2"/>
      <scheme val="minor"/>
    </font>
    <font>
      <b/>
      <sz val="15"/>
      <color theme="1"/>
      <name val="Calibri"/>
      <family val="2"/>
      <scheme val="minor"/>
    </font>
    <font>
      <b/>
      <sz val="13.5"/>
      <color rgb="FFFF0000"/>
      <name val="Calibri"/>
      <family val="2"/>
      <scheme val="minor"/>
    </font>
    <font>
      <sz val="15"/>
      <color theme="1"/>
      <name val="Calibri"/>
      <family val="2"/>
      <scheme val="minor"/>
    </font>
    <font>
      <sz val="2"/>
      <color theme="7" tint="0.59999389629810485"/>
      <name val="Calibri"/>
      <family val="2"/>
      <scheme val="minor"/>
    </font>
    <font>
      <sz val="10"/>
      <color theme="1"/>
      <name val="Calibri"/>
      <family val="2"/>
      <scheme val="minor"/>
    </font>
    <font>
      <sz val="10"/>
      <name val="Calibri"/>
      <family val="2"/>
      <scheme val="minor"/>
    </font>
    <font>
      <i/>
      <sz val="8"/>
      <color theme="1"/>
      <name val="Calibri"/>
      <family val="2"/>
      <scheme val="minor"/>
    </font>
    <font>
      <i/>
      <sz val="10"/>
      <color theme="1"/>
      <name val="Calibri"/>
      <family val="2"/>
      <scheme val="minor"/>
    </font>
    <font>
      <b/>
      <u/>
      <sz val="12"/>
      <color theme="1"/>
      <name val="Calibri"/>
      <family val="2"/>
      <scheme val="minor"/>
    </font>
    <font>
      <sz val="11"/>
      <color rgb="FFFF0000"/>
      <name val="Calibri"/>
      <family val="2"/>
      <scheme val="minor"/>
    </font>
    <font>
      <sz val="9"/>
      <color theme="1"/>
      <name val="Calibri"/>
      <family val="2"/>
      <scheme val="minor"/>
    </font>
    <font>
      <b/>
      <sz val="9"/>
      <color theme="1"/>
      <name val="Calibri"/>
      <family val="2"/>
      <scheme val="minor"/>
    </font>
    <font>
      <b/>
      <u/>
      <sz val="12"/>
      <color theme="1"/>
      <name val="Times New Roman"/>
      <family val="1"/>
    </font>
    <font>
      <sz val="11"/>
      <color theme="1"/>
      <name val="Times New Roman"/>
      <family val="1"/>
    </font>
    <font>
      <sz val="12"/>
      <color theme="1"/>
      <name val="Times New Roman"/>
      <family val="1"/>
    </font>
    <font>
      <sz val="10"/>
      <color theme="1"/>
      <name val="Arial"/>
      <family val="2"/>
    </font>
    <font>
      <b/>
      <sz val="10"/>
      <color theme="1"/>
      <name val="Arial"/>
      <family val="2"/>
    </font>
    <font>
      <b/>
      <u/>
      <sz val="10"/>
      <color theme="1"/>
      <name val="Arial"/>
      <family val="2"/>
    </font>
    <font>
      <b/>
      <sz val="10"/>
      <color rgb="FFFF0000"/>
      <name val="Arial"/>
      <family val="2"/>
    </font>
    <font>
      <b/>
      <sz val="12"/>
      <color rgb="FFFF0000"/>
      <name val="Calibri"/>
      <family val="2"/>
      <scheme val="minor"/>
    </font>
    <font>
      <b/>
      <sz val="10"/>
      <color theme="1"/>
      <name val="Calibri"/>
      <family val="2"/>
      <scheme val="minor"/>
    </font>
    <font>
      <b/>
      <sz val="10"/>
      <color rgb="FFFF0000"/>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s>
  <cellStyleXfs count="4">
    <xf numFmtId="0" fontId="0" fillId="0" borderId="0"/>
    <xf numFmtId="0" fontId="2" fillId="0" borderId="0"/>
    <xf numFmtId="9" fontId="2" fillId="0" borderId="0" applyFont="0" applyFill="0" applyBorder="0" applyAlignment="0" applyProtection="0"/>
    <xf numFmtId="9" fontId="8" fillId="0" borderId="0" applyFont="0" applyFill="0" applyBorder="0" applyAlignment="0" applyProtection="0"/>
  </cellStyleXfs>
  <cellXfs count="174">
    <xf numFmtId="0" fontId="0" fillId="0" borderId="0" xfId="0"/>
    <xf numFmtId="0" fontId="0" fillId="2" borderId="2" xfId="0" applyFill="1" applyBorder="1" applyAlignment="1" applyProtection="1">
      <alignment horizontal="left"/>
      <protection locked="0"/>
    </xf>
    <xf numFmtId="0" fontId="0" fillId="3" borderId="0" xfId="0" applyFill="1"/>
    <xf numFmtId="0" fontId="10" fillId="3" borderId="0" xfId="0" applyFont="1" applyFill="1" applyAlignment="1">
      <alignment horizontal="left" vertical="top"/>
    </xf>
    <xf numFmtId="0" fontId="11" fillId="3" borderId="0" xfId="0" applyFont="1" applyFill="1" applyAlignment="1"/>
    <xf numFmtId="0" fontId="1" fillId="3" borderId="0" xfId="0" applyFont="1" applyFill="1" applyAlignment="1">
      <alignment vertical="top"/>
    </xf>
    <xf numFmtId="0" fontId="0" fillId="3" borderId="0" xfId="0" applyFont="1" applyFill="1" applyBorder="1" applyAlignment="1">
      <alignment horizontal="left" vertical="top" wrapText="1"/>
    </xf>
    <xf numFmtId="0" fontId="1" fillId="3" borderId="0" xfId="0" applyFont="1" applyFill="1" applyBorder="1" applyAlignment="1">
      <alignment horizontal="left" vertical="top" wrapText="1"/>
    </xf>
    <xf numFmtId="9" fontId="0" fillId="2" borderId="1" xfId="0" applyNumberFormat="1" applyFill="1" applyBorder="1" applyAlignment="1" applyProtection="1">
      <alignment horizontal="center" vertical="center"/>
      <protection locked="0"/>
    </xf>
    <xf numFmtId="0" fontId="1" fillId="2" borderId="1" xfId="0" applyFont="1" applyFill="1" applyBorder="1" applyAlignment="1">
      <alignment horizontal="left" vertical="center"/>
    </xf>
    <xf numFmtId="0" fontId="14" fillId="3" borderId="0" xfId="0" applyFont="1" applyFill="1" applyAlignment="1">
      <alignment horizontal="left" vertical="top" wrapText="1"/>
    </xf>
    <xf numFmtId="0" fontId="13" fillId="2" borderId="1" xfId="0" applyFont="1" applyFill="1" applyBorder="1" applyAlignment="1">
      <alignment horizontal="center" wrapText="1"/>
    </xf>
    <xf numFmtId="0" fontId="0" fillId="3" borderId="0" xfId="0" applyFill="1" applyAlignment="1">
      <alignment horizontal="center" vertical="center"/>
    </xf>
    <xf numFmtId="0" fontId="13" fillId="3" borderId="0" xfId="0" applyFont="1" applyFill="1" applyAlignment="1">
      <alignment horizontal="center" wrapText="1"/>
    </xf>
    <xf numFmtId="0" fontId="15" fillId="3" borderId="0" xfId="0" applyFont="1" applyFill="1" applyAlignment="1">
      <alignment horizontal="center" wrapText="1"/>
    </xf>
    <xf numFmtId="0" fontId="14" fillId="3" borderId="0" xfId="0" applyFont="1" applyFill="1" applyAlignment="1">
      <alignment wrapText="1"/>
    </xf>
    <xf numFmtId="0" fontId="1" fillId="3" borderId="0" xfId="0" applyFont="1" applyFill="1"/>
    <xf numFmtId="0" fontId="9" fillId="3" borderId="0" xfId="0" applyFont="1" applyFill="1" applyAlignment="1">
      <alignment horizontal="center" vertical="center"/>
    </xf>
    <xf numFmtId="0" fontId="10" fillId="3" borderId="0" xfId="0" applyFont="1" applyFill="1" applyAlignment="1"/>
    <xf numFmtId="0" fontId="0" fillId="3" borderId="0" xfId="0" applyFill="1" applyAlignment="1"/>
    <xf numFmtId="0" fontId="1" fillId="3" borderId="0" xfId="0" applyFont="1" applyFill="1" applyAlignment="1">
      <alignment vertical="top" wrapText="1"/>
    </xf>
    <xf numFmtId="0" fontId="0" fillId="3" borderId="0" xfId="0" applyFont="1" applyFill="1" applyAlignment="1">
      <alignment horizontal="left" vertical="top" wrapText="1"/>
    </xf>
    <xf numFmtId="0" fontId="0" fillId="3" borderId="0" xfId="0" applyFont="1" applyFill="1" applyAlignment="1">
      <alignment horizontal="left" wrapText="1"/>
    </xf>
    <xf numFmtId="0" fontId="0" fillId="3" borderId="0" xfId="0" applyFill="1" applyAlignment="1">
      <alignment horizontal="left" vertical="top" wrapText="1" indent="1"/>
    </xf>
    <xf numFmtId="0" fontId="1" fillId="3" borderId="0" xfId="0" applyFont="1" applyFill="1" applyAlignment="1">
      <alignment horizontal="right" vertical="top"/>
    </xf>
    <xf numFmtId="0" fontId="0" fillId="3" borderId="0" xfId="0" applyFont="1" applyFill="1"/>
    <xf numFmtId="0" fontId="0" fillId="3" borderId="0" xfId="0" applyFont="1" applyFill="1" applyAlignment="1">
      <alignment wrapText="1"/>
    </xf>
    <xf numFmtId="0" fontId="0" fillId="3" borderId="0" xfId="0" applyFont="1" applyFill="1" applyAlignment="1">
      <alignment horizontal="left"/>
    </xf>
    <xf numFmtId="0" fontId="0" fillId="3" borderId="0" xfId="0" applyFill="1" applyBorder="1"/>
    <xf numFmtId="0" fontId="16" fillId="2" borderId="3" xfId="0" applyFont="1" applyFill="1" applyBorder="1" applyAlignment="1" applyProtection="1">
      <alignment horizontal="right" vertical="center"/>
    </xf>
    <xf numFmtId="0" fontId="0" fillId="3" borderId="0" xfId="0" applyFill="1" applyAlignment="1">
      <alignment horizontal="right"/>
    </xf>
    <xf numFmtId="0" fontId="9" fillId="3" borderId="0" xfId="0" applyFont="1" applyFill="1"/>
    <xf numFmtId="0" fontId="0" fillId="3" borderId="0" xfId="0" applyFill="1" applyAlignment="1">
      <alignment wrapText="1"/>
    </xf>
    <xf numFmtId="0" fontId="1" fillId="3" borderId="0" xfId="0" applyFont="1" applyFill="1" applyAlignment="1">
      <alignment vertical="center" wrapText="1"/>
    </xf>
    <xf numFmtId="3" fontId="9" fillId="3" borderId="0" xfId="0" applyNumberFormat="1" applyFont="1" applyFill="1" applyBorder="1"/>
    <xf numFmtId="0" fontId="1" fillId="3" borderId="0" xfId="0" applyFont="1" applyFill="1" applyBorder="1"/>
    <xf numFmtId="0" fontId="10" fillId="3" borderId="0" xfId="0" applyFont="1" applyFill="1" applyBorder="1" applyAlignment="1">
      <alignment vertical="center"/>
    </xf>
    <xf numFmtId="0" fontId="1" fillId="3" borderId="0" xfId="0" applyFont="1" applyFill="1" applyBorder="1" applyAlignment="1">
      <alignment vertical="top"/>
    </xf>
    <xf numFmtId="0" fontId="0" fillId="3" borderId="0" xfId="0" applyFont="1" applyFill="1" applyBorder="1"/>
    <xf numFmtId="0" fontId="11" fillId="3" borderId="0" xfId="0" applyFont="1" applyFill="1" applyBorder="1"/>
    <xf numFmtId="0" fontId="0" fillId="3" borderId="0" xfId="0" applyFont="1" applyFill="1" applyBorder="1" applyAlignment="1">
      <alignment wrapText="1"/>
    </xf>
    <xf numFmtId="0" fontId="10" fillId="3" borderId="0" xfId="0" applyFont="1" applyFill="1" applyBorder="1"/>
    <xf numFmtId="0" fontId="4" fillId="3" borderId="0" xfId="0" applyFont="1" applyFill="1" applyBorder="1" applyAlignment="1">
      <alignment vertical="top" wrapText="1"/>
    </xf>
    <xf numFmtId="0" fontId="6" fillId="3" borderId="0" xfId="0" applyFont="1" applyFill="1" applyBorder="1" applyAlignment="1">
      <alignment horizontal="left" vertical="top" wrapText="1" indent="1"/>
    </xf>
    <xf numFmtId="0" fontId="12" fillId="3" borderId="0" xfId="0" applyFont="1" applyFill="1" applyBorder="1" applyAlignment="1">
      <alignment horizontal="left"/>
    </xf>
    <xf numFmtId="0" fontId="1" fillId="3" borderId="0" xfId="0" applyFont="1" applyFill="1" applyBorder="1" applyAlignment="1">
      <alignment horizontal="left" vertical="top" wrapText="1" indent="1"/>
    </xf>
    <xf numFmtId="0" fontId="0" fillId="3" borderId="0" xfId="0" applyFill="1" applyBorder="1" applyAlignment="1">
      <alignment wrapText="1"/>
    </xf>
    <xf numFmtId="0" fontId="6" fillId="3" borderId="0" xfId="0" applyFont="1" applyFill="1" applyBorder="1" applyAlignment="1">
      <alignment vertical="top" wrapText="1"/>
    </xf>
    <xf numFmtId="3" fontId="1" fillId="3" borderId="1" xfId="0" applyNumberFormat="1" applyFont="1" applyFill="1" applyBorder="1" applyAlignment="1">
      <alignment horizontal="center" vertical="center"/>
    </xf>
    <xf numFmtId="3" fontId="0" fillId="2" borderId="1" xfId="0" applyNumberFormat="1" applyFill="1" applyBorder="1" applyAlignment="1" applyProtection="1">
      <alignment horizontal="center" vertical="center"/>
      <protection locked="0"/>
    </xf>
    <xf numFmtId="0" fontId="1" fillId="3" borderId="1" xfId="0" applyFont="1" applyFill="1" applyBorder="1" applyAlignment="1">
      <alignment horizontal="center" vertical="center"/>
    </xf>
    <xf numFmtId="0" fontId="6" fillId="3" borderId="0" xfId="0" applyFont="1" applyFill="1" applyBorder="1"/>
    <xf numFmtId="0" fontId="6" fillId="3" borderId="0" xfId="0" applyFont="1" applyFill="1" applyBorder="1" applyAlignment="1">
      <alignment horizontal="left"/>
    </xf>
    <xf numFmtId="0" fontId="4" fillId="3" borderId="0" xfId="1" applyFont="1" applyFill="1" applyBorder="1" applyAlignment="1">
      <alignment horizontal="left" wrapText="1"/>
    </xf>
    <xf numFmtId="0" fontId="6" fillId="3" borderId="0" xfId="1" applyFont="1" applyFill="1" applyBorder="1" applyAlignment="1">
      <alignment horizontal="left" wrapText="1"/>
    </xf>
    <xf numFmtId="0" fontId="4" fillId="3" borderId="0" xfId="1" applyFont="1" applyFill="1" applyBorder="1" applyAlignment="1">
      <alignment wrapText="1"/>
    </xf>
    <xf numFmtId="0" fontId="6" fillId="3" borderId="0" xfId="1" applyFont="1" applyFill="1" applyBorder="1" applyAlignment="1">
      <alignment wrapText="1"/>
    </xf>
    <xf numFmtId="0" fontId="4" fillId="3" borderId="0" xfId="1" applyFont="1" applyFill="1" applyBorder="1" applyAlignment="1">
      <alignment vertical="center" wrapText="1"/>
    </xf>
    <xf numFmtId="0" fontId="1" fillId="3" borderId="0" xfId="0" applyFont="1" applyFill="1" applyBorder="1" applyAlignment="1">
      <alignment horizontal="left"/>
    </xf>
    <xf numFmtId="0" fontId="17" fillId="3" borderId="0" xfId="0" applyFont="1" applyFill="1" applyBorder="1" applyAlignment="1">
      <alignment vertical="top" wrapText="1"/>
    </xf>
    <xf numFmtId="0" fontId="18" fillId="3" borderId="0" xfId="1" applyFont="1" applyFill="1" applyBorder="1" applyAlignment="1">
      <alignment horizontal="left" wrapText="1"/>
    </xf>
    <xf numFmtId="0" fontId="4" fillId="3" borderId="0" xfId="0" applyFont="1" applyFill="1" applyBorder="1"/>
    <xf numFmtId="0" fontId="4" fillId="3" borderId="0" xfId="0" applyFont="1" applyFill="1"/>
    <xf numFmtId="0" fontId="6" fillId="3" borderId="1" xfId="0" applyFont="1" applyFill="1" applyBorder="1" applyAlignment="1">
      <alignment horizontal="center" vertical="center" wrapText="1"/>
    </xf>
    <xf numFmtId="10" fontId="4" fillId="3" borderId="1" xfId="2" applyNumberFormat="1" applyFont="1" applyFill="1" applyBorder="1" applyAlignment="1">
      <alignment horizontal="center"/>
    </xf>
    <xf numFmtId="0" fontId="6" fillId="3" borderId="0" xfId="0" applyFont="1" applyFill="1"/>
    <xf numFmtId="0" fontId="12" fillId="3" borderId="0" xfId="0" applyFont="1" applyFill="1" applyBorder="1" applyAlignment="1">
      <alignment vertical="top"/>
    </xf>
    <xf numFmtId="0" fontId="4" fillId="3" borderId="0" xfId="1" applyFont="1" applyFill="1" applyBorder="1" applyAlignment="1">
      <alignment vertical="top"/>
    </xf>
    <xf numFmtId="0" fontId="0" fillId="3" borderId="0" xfId="0" applyFill="1" applyAlignment="1">
      <alignment vertical="top"/>
    </xf>
    <xf numFmtId="0" fontId="1" fillId="2" borderId="1" xfId="0" applyFont="1" applyFill="1" applyBorder="1" applyAlignment="1">
      <alignment horizontal="left" vertical="top"/>
    </xf>
    <xf numFmtId="0" fontId="0" fillId="2" borderId="3" xfId="0" applyFill="1" applyBorder="1" applyAlignment="1">
      <alignment horizontal="center" vertical="center"/>
    </xf>
    <xf numFmtId="10" fontId="4" fillId="2" borderId="1" xfId="0" applyNumberFormat="1" applyFont="1" applyFill="1" applyBorder="1" applyAlignment="1" applyProtection="1">
      <alignment horizontal="center" vertical="center"/>
      <protection locked="0"/>
    </xf>
    <xf numFmtId="38" fontId="4" fillId="2" borderId="1" xfId="0" applyNumberFormat="1" applyFont="1" applyFill="1" applyBorder="1" applyAlignment="1" applyProtection="1">
      <alignment horizontal="center" vertical="center"/>
      <protection locked="0"/>
    </xf>
    <xf numFmtId="164" fontId="4" fillId="2" borderId="1" xfId="0" applyNumberFormat="1" applyFont="1" applyFill="1" applyBorder="1" applyAlignment="1" applyProtection="1">
      <alignment horizontal="center"/>
      <protection locked="0"/>
    </xf>
    <xf numFmtId="0" fontId="9" fillId="3" borderId="0" xfId="0" applyFont="1" applyFill="1" applyAlignment="1">
      <alignment horizontal="center"/>
    </xf>
    <xf numFmtId="3" fontId="4" fillId="2" borderId="1" xfId="0" applyNumberFormat="1" applyFont="1" applyFill="1" applyBorder="1" applyAlignment="1" applyProtection="1">
      <alignment horizontal="center"/>
      <protection locked="0"/>
    </xf>
    <xf numFmtId="38" fontId="4" fillId="2" borderId="1" xfId="0" applyNumberFormat="1" applyFont="1" applyFill="1" applyBorder="1" applyAlignment="1" applyProtection="1">
      <alignment horizontal="center"/>
      <protection locked="0"/>
    </xf>
    <xf numFmtId="37" fontId="0" fillId="2" borderId="1" xfId="0" applyNumberFormat="1" applyFill="1" applyBorder="1" applyAlignment="1" applyProtection="1">
      <alignment horizontal="center" vertical="center"/>
      <protection locked="0"/>
    </xf>
    <xf numFmtId="0" fontId="0" fillId="3" borderId="0" xfId="0" applyFill="1" applyBorder="1" applyAlignment="1">
      <alignment horizontal="center" vertical="center"/>
    </xf>
    <xf numFmtId="9" fontId="1" fillId="3" borderId="1" xfId="3" applyNumberFormat="1" applyFont="1" applyFill="1" applyBorder="1" applyAlignment="1">
      <alignment horizontal="center" wrapText="1"/>
    </xf>
    <xf numFmtId="0" fontId="1" fillId="3" borderId="5" xfId="0" applyFont="1" applyFill="1" applyBorder="1" applyAlignment="1">
      <alignment horizontal="left" vertical="center"/>
    </xf>
    <xf numFmtId="0" fontId="1" fillId="3" borderId="5" xfId="0" applyFont="1" applyFill="1" applyBorder="1" applyAlignment="1">
      <alignment horizontal="center" vertical="center" wrapText="1"/>
    </xf>
    <xf numFmtId="0" fontId="1" fillId="3" borderId="0" xfId="0" applyFont="1" applyFill="1" applyAlignment="1">
      <alignment wrapText="1"/>
    </xf>
    <xf numFmtId="9" fontId="1" fillId="3" borderId="0" xfId="3" applyNumberFormat="1" applyFont="1" applyFill="1" applyBorder="1" applyAlignment="1">
      <alignment horizontal="center" wrapText="1"/>
    </xf>
    <xf numFmtId="9" fontId="1" fillId="3" borderId="0" xfId="3" applyNumberFormat="1" applyFont="1" applyFill="1" applyBorder="1" applyAlignment="1">
      <alignment horizontal="left" wrapText="1"/>
    </xf>
    <xf numFmtId="0" fontId="7" fillId="3" borderId="0" xfId="0" applyFont="1" applyFill="1" applyAlignment="1">
      <alignment vertical="center"/>
    </xf>
    <xf numFmtId="0" fontId="0" fillId="3" borderId="0" xfId="0" applyFill="1" applyAlignment="1">
      <alignment horizontal="center"/>
    </xf>
    <xf numFmtId="0" fontId="0" fillId="3" borderId="0" xfId="0" applyFill="1" applyBorder="1" applyAlignment="1">
      <alignment horizontal="left" wrapText="1"/>
    </xf>
    <xf numFmtId="0" fontId="9" fillId="3" borderId="0" xfId="0" applyFont="1" applyFill="1" applyBorder="1" applyAlignment="1">
      <alignment horizontal="center" wrapText="1"/>
    </xf>
    <xf numFmtId="0" fontId="10" fillId="3" borderId="0" xfId="0" applyFont="1" applyFill="1" applyAlignment="1">
      <alignment horizontal="left" vertical="top" wrapText="1"/>
    </xf>
    <xf numFmtId="0" fontId="19" fillId="3" borderId="0" xfId="0" applyFont="1" applyFill="1" applyAlignment="1">
      <alignment horizontal="right"/>
    </xf>
    <xf numFmtId="165" fontId="0" fillId="3" borderId="1" xfId="0" applyNumberFormat="1" applyFill="1" applyBorder="1" applyAlignment="1">
      <alignment horizontal="center" wrapText="1"/>
    </xf>
    <xf numFmtId="0" fontId="10" fillId="3" borderId="9" xfId="0" applyFont="1" applyFill="1" applyBorder="1" applyAlignment="1">
      <alignment wrapText="1"/>
    </xf>
    <xf numFmtId="0" fontId="9" fillId="3" borderId="9" xfId="0" applyFont="1" applyFill="1" applyBorder="1" applyAlignment="1">
      <alignment horizontal="center" wrapText="1"/>
    </xf>
    <xf numFmtId="0" fontId="0" fillId="3" borderId="10" xfId="0" applyFill="1" applyBorder="1"/>
    <xf numFmtId="0" fontId="20" fillId="3" borderId="0" xfId="0" applyFont="1" applyFill="1" applyBorder="1" applyAlignment="1">
      <alignment wrapText="1"/>
    </xf>
    <xf numFmtId="0" fontId="0" fillId="3" borderId="12" xfId="0" applyFill="1" applyBorder="1"/>
    <xf numFmtId="0" fontId="11" fillId="3" borderId="0" xfId="0" applyFont="1" applyFill="1" applyBorder="1" applyAlignment="1">
      <alignment horizontal="right" vertical="center"/>
    </xf>
    <xf numFmtId="0" fontId="11" fillId="3" borderId="0" xfId="0" applyFont="1" applyFill="1" applyBorder="1" applyAlignment="1">
      <alignment horizontal="right"/>
    </xf>
    <xf numFmtId="0" fontId="19" fillId="3" borderId="5" xfId="0" applyFont="1" applyFill="1" applyBorder="1" applyAlignment="1">
      <alignment horizontal="right"/>
    </xf>
    <xf numFmtId="0" fontId="0" fillId="3" borderId="14" xfId="0" applyFill="1" applyBorder="1"/>
    <xf numFmtId="0" fontId="1" fillId="3" borderId="8" xfId="0" applyFont="1" applyFill="1" applyBorder="1" applyAlignment="1">
      <alignment vertical="top"/>
    </xf>
    <xf numFmtId="0" fontId="0" fillId="3" borderId="11" xfId="0" applyFill="1" applyBorder="1" applyAlignment="1">
      <alignment vertical="top"/>
    </xf>
    <xf numFmtId="0" fontId="0" fillId="3" borderId="13" xfId="0" applyFill="1" applyBorder="1" applyAlignment="1">
      <alignment vertical="top"/>
    </xf>
    <xf numFmtId="0" fontId="19" fillId="3" borderId="0" xfId="0" applyFont="1" applyFill="1" applyBorder="1" applyAlignment="1">
      <alignment horizontal="right"/>
    </xf>
    <xf numFmtId="0" fontId="9" fillId="3" borderId="5" xfId="0" applyFont="1" applyFill="1" applyBorder="1" applyAlignment="1">
      <alignment horizontal="center" wrapText="1"/>
    </xf>
    <xf numFmtId="0" fontId="0" fillId="3" borderId="0" xfId="0" applyFill="1" applyBorder="1" applyAlignment="1">
      <alignment vertical="top"/>
    </xf>
    <xf numFmtId="0" fontId="0" fillId="3" borderId="5" xfId="0" applyFill="1" applyBorder="1"/>
    <xf numFmtId="0" fontId="9" fillId="3" borderId="5" xfId="0" applyFont="1" applyFill="1" applyBorder="1" applyAlignment="1">
      <alignment horizontal="center"/>
    </xf>
    <xf numFmtId="0" fontId="0" fillId="3" borderId="15" xfId="0" applyFill="1" applyBorder="1"/>
    <xf numFmtId="0" fontId="0" fillId="3" borderId="0" xfId="0" applyFill="1" applyBorder="1" applyAlignment="1">
      <alignment horizontal="left"/>
    </xf>
    <xf numFmtId="0" fontId="10" fillId="3" borderId="9" xfId="0" applyFont="1" applyFill="1" applyBorder="1" applyAlignment="1">
      <alignment vertical="center" wrapText="1"/>
    </xf>
    <xf numFmtId="0" fontId="0" fillId="3" borderId="0" xfId="0" applyFont="1" applyFill="1" applyBorder="1" applyAlignment="1">
      <alignment horizontal="right"/>
    </xf>
    <xf numFmtId="0" fontId="0" fillId="3" borderId="5" xfId="0" applyFont="1" applyFill="1" applyBorder="1"/>
    <xf numFmtId="165" fontId="0" fillId="2" borderId="1" xfId="0" applyNumberFormat="1" applyFill="1" applyBorder="1" applyAlignment="1" applyProtection="1">
      <alignment horizontal="center" vertical="center"/>
      <protection locked="0"/>
    </xf>
    <xf numFmtId="0" fontId="0" fillId="0" borderId="0" xfId="0" applyBorder="1" applyAlignment="1">
      <alignment horizontal="left"/>
    </xf>
    <xf numFmtId="0" fontId="15" fillId="3" borderId="0" xfId="0" applyFont="1" applyFill="1" applyBorder="1" applyAlignment="1">
      <alignment horizontal="center" wrapText="1"/>
    </xf>
    <xf numFmtId="0" fontId="14" fillId="3" borderId="0"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4" xfId="0" applyFont="1" applyFill="1" applyBorder="1" applyAlignment="1">
      <alignment horizontal="center" vertical="center"/>
    </xf>
    <xf numFmtId="9" fontId="0" fillId="2" borderId="1" xfId="3" applyFont="1" applyFill="1" applyBorder="1" applyAlignment="1" applyProtection="1">
      <alignment horizontal="center" vertical="center"/>
      <protection locked="0"/>
    </xf>
    <xf numFmtId="164" fontId="6" fillId="3" borderId="1" xfId="0" applyNumberFormat="1" applyFont="1" applyFill="1" applyBorder="1" applyAlignment="1" applyProtection="1">
      <alignment horizontal="center" wrapText="1"/>
    </xf>
    <xf numFmtId="164" fontId="6" fillId="3" borderId="1" xfId="0" applyNumberFormat="1" applyFont="1" applyFill="1" applyBorder="1" applyAlignment="1">
      <alignment horizontal="center"/>
    </xf>
    <xf numFmtId="0" fontId="9" fillId="3" borderId="0" xfId="0" applyFont="1" applyFill="1" applyProtection="1"/>
    <xf numFmtId="0" fontId="0" fillId="3" borderId="0" xfId="0" applyFill="1" applyProtection="1"/>
    <xf numFmtId="0" fontId="22" fillId="3" borderId="0" xfId="0" applyFont="1" applyFill="1"/>
    <xf numFmtId="0" fontId="25" fillId="3" borderId="0" xfId="0" applyFont="1" applyFill="1" applyAlignment="1">
      <alignment horizontal="left" vertical="center"/>
    </xf>
    <xf numFmtId="0" fontId="0" fillId="3" borderId="0" xfId="0" applyFill="1" applyAlignment="1">
      <alignment horizontal="left"/>
    </xf>
    <xf numFmtId="0" fontId="27" fillId="3" borderId="0" xfId="0" applyFont="1" applyFill="1" applyAlignment="1">
      <alignment vertical="center"/>
    </xf>
    <xf numFmtId="0" fontId="27" fillId="3" borderId="0" xfId="0" applyFont="1" applyFill="1" applyAlignment="1">
      <alignment horizontal="left" vertical="center"/>
    </xf>
    <xf numFmtId="0" fontId="27" fillId="0" borderId="0" xfId="0" applyFont="1" applyAlignment="1">
      <alignment vertical="center"/>
    </xf>
    <xf numFmtId="0" fontId="27" fillId="3" borderId="4" xfId="0" applyFont="1" applyFill="1" applyBorder="1" applyAlignment="1" applyProtection="1">
      <alignment horizontal="left" vertical="center"/>
      <protection locked="0"/>
    </xf>
    <xf numFmtId="0" fontId="26" fillId="3" borderId="4" xfId="0" applyFont="1" applyFill="1" applyBorder="1" applyProtection="1">
      <protection locked="0"/>
    </xf>
    <xf numFmtId="0" fontId="27" fillId="3" borderId="0" xfId="0" applyFont="1" applyFill="1" applyAlignment="1" applyProtection="1">
      <alignment vertical="center"/>
      <protection locked="0"/>
    </xf>
    <xf numFmtId="0" fontId="0" fillId="3" borderId="4" xfId="0" applyFill="1" applyBorder="1" applyProtection="1">
      <protection locked="0"/>
    </xf>
    <xf numFmtId="0" fontId="27" fillId="3" borderId="4" xfId="0" applyFont="1" applyFill="1" applyBorder="1" applyAlignment="1" applyProtection="1">
      <alignment vertical="center"/>
      <protection locked="0"/>
    </xf>
    <xf numFmtId="0" fontId="1" fillId="3" borderId="0" xfId="0" applyFont="1" applyFill="1" applyBorder="1" applyAlignment="1"/>
    <xf numFmtId="0" fontId="10" fillId="0" borderId="0" xfId="0" applyFont="1"/>
    <xf numFmtId="0" fontId="17" fillId="0" borderId="0" xfId="0" applyFont="1"/>
    <xf numFmtId="0" fontId="28" fillId="0" borderId="0" xfId="0" applyFont="1" applyAlignment="1">
      <alignment vertical="center" wrapText="1"/>
    </xf>
    <xf numFmtId="0" fontId="28" fillId="0" borderId="0" xfId="0" applyFont="1" applyAlignment="1">
      <alignment vertical="center"/>
    </xf>
    <xf numFmtId="0" fontId="17" fillId="0" borderId="0" xfId="0" applyFont="1" applyAlignment="1">
      <alignment wrapText="1"/>
    </xf>
    <xf numFmtId="0" fontId="29" fillId="0" borderId="0" xfId="0" applyFont="1" applyAlignment="1">
      <alignment vertical="center" wrapText="1"/>
    </xf>
    <xf numFmtId="0" fontId="31" fillId="0" borderId="0" xfId="0" applyFont="1" applyAlignment="1">
      <alignment vertical="center" wrapText="1"/>
    </xf>
    <xf numFmtId="0" fontId="17" fillId="4" borderId="0" xfId="0" applyFont="1" applyFill="1" applyAlignment="1">
      <alignment wrapText="1"/>
    </xf>
    <xf numFmtId="0" fontId="32" fillId="0" borderId="0" xfId="0" applyFont="1" applyFill="1" applyAlignment="1">
      <alignment wrapText="1"/>
    </xf>
    <xf numFmtId="0" fontId="32" fillId="5" borderId="0" xfId="0" applyFont="1" applyFill="1" applyAlignment="1">
      <alignment vertical="top" wrapText="1"/>
    </xf>
    <xf numFmtId="0" fontId="10" fillId="0" borderId="0" xfId="0" applyFont="1" applyAlignment="1">
      <alignment wrapText="1"/>
    </xf>
    <xf numFmtId="0" fontId="33" fillId="0" borderId="0" xfId="0" applyFont="1" applyAlignment="1">
      <alignment wrapText="1"/>
    </xf>
    <xf numFmtId="0" fontId="17" fillId="0" borderId="0" xfId="0" applyFont="1" applyAlignment="1">
      <alignment horizontal="left" wrapText="1" indent="4"/>
    </xf>
    <xf numFmtId="0" fontId="17" fillId="5" borderId="0" xfId="0" applyFont="1" applyFill="1" applyAlignment="1">
      <alignment wrapText="1"/>
    </xf>
    <xf numFmtId="0" fontId="17" fillId="0" borderId="0" xfId="0" applyFont="1" applyAlignment="1">
      <alignment horizontal="left" wrapText="1" indent="2"/>
    </xf>
    <xf numFmtId="0" fontId="34" fillId="4" borderId="0" xfId="0" applyFont="1" applyFill="1" applyAlignment="1">
      <alignment wrapText="1"/>
    </xf>
    <xf numFmtId="0" fontId="34" fillId="0" borderId="0" xfId="0" applyFont="1"/>
    <xf numFmtId="0" fontId="14" fillId="3" borderId="0" xfId="0" applyFont="1" applyFill="1" applyAlignment="1">
      <alignment horizontal="left" vertical="top" wrapText="1"/>
    </xf>
    <xf numFmtId="0" fontId="14" fillId="3" borderId="0" xfId="0" applyFont="1" applyFill="1" applyAlignment="1">
      <alignment wrapText="1"/>
    </xf>
    <xf numFmtId="0" fontId="13" fillId="3" borderId="0" xfId="0" applyFont="1" applyFill="1" applyBorder="1" applyAlignment="1">
      <alignment horizontal="center" wrapText="1"/>
    </xf>
    <xf numFmtId="0" fontId="15" fillId="3" borderId="0" xfId="0" applyFont="1" applyFill="1" applyBorder="1" applyAlignment="1">
      <alignment horizontal="center" wrapText="1"/>
    </xf>
    <xf numFmtId="0" fontId="13" fillId="3" borderId="0" xfId="0" applyFont="1" applyFill="1" applyAlignment="1">
      <alignment horizontal="center" wrapText="1"/>
    </xf>
    <xf numFmtId="0" fontId="15" fillId="3" borderId="0" xfId="0" applyFont="1" applyFill="1" applyAlignment="1">
      <alignment horizontal="center" wrapText="1"/>
    </xf>
    <xf numFmtId="0" fontId="0" fillId="3" borderId="0" xfId="0" applyFill="1" applyAlignment="1">
      <alignment wrapText="1"/>
    </xf>
    <xf numFmtId="0" fontId="12" fillId="3" borderId="0" xfId="0" applyFont="1" applyFill="1" applyBorder="1" applyAlignment="1">
      <alignment vertical="top" wrapText="1"/>
    </xf>
    <xf numFmtId="0" fontId="0" fillId="3" borderId="0" xfId="0" applyFill="1" applyBorder="1" applyAlignment="1">
      <alignment wrapText="1"/>
    </xf>
    <xf numFmtId="0" fontId="0" fillId="0" borderId="0" xfId="0" applyAlignment="1">
      <alignment wrapText="1"/>
    </xf>
    <xf numFmtId="9" fontId="1" fillId="3" borderId="2" xfId="3" applyNumberFormat="1" applyFont="1" applyFill="1" applyBorder="1" applyAlignment="1">
      <alignment horizontal="left" wrapText="1"/>
    </xf>
    <xf numFmtId="0" fontId="0" fillId="0" borderId="6" xfId="0" applyBorder="1" applyAlignment="1">
      <alignment horizontal="left" wrapText="1"/>
    </xf>
    <xf numFmtId="0" fontId="0" fillId="0" borderId="3" xfId="0" applyBorder="1" applyAlignment="1">
      <alignment horizontal="left" wrapText="1"/>
    </xf>
    <xf numFmtId="9" fontId="1" fillId="3" borderId="1" xfId="3" applyNumberFormat="1" applyFont="1" applyFill="1" applyBorder="1" applyAlignment="1">
      <alignment horizontal="left" wrapText="1"/>
    </xf>
    <xf numFmtId="0" fontId="0" fillId="0" borderId="1" xfId="0" applyBorder="1" applyAlignment="1">
      <alignment horizontal="left" wrapText="1"/>
    </xf>
    <xf numFmtId="0" fontId="14" fillId="3" borderId="7" xfId="0" applyFont="1" applyFill="1" applyBorder="1" applyAlignment="1">
      <alignment horizontal="left" vertical="top" wrapText="1"/>
    </xf>
    <xf numFmtId="0" fontId="0" fillId="0" borderId="7" xfId="0" applyBorder="1" applyAlignment="1">
      <alignment wrapText="1"/>
    </xf>
    <xf numFmtId="0" fontId="0" fillId="3" borderId="7" xfId="0" applyFill="1" applyBorder="1" applyAlignment="1">
      <alignment wrapText="1"/>
    </xf>
    <xf numFmtId="0" fontId="10" fillId="4" borderId="0" xfId="0" applyFont="1" applyFill="1"/>
  </cellXfs>
  <cellStyles count="4">
    <cellStyle name="Normal" xfId="0" builtinId="0"/>
    <cellStyle name="Normal 2" xfId="1"/>
    <cellStyle name="Percent" xfId="3" builtinId="5"/>
    <cellStyle name="Percent 2" xfId="2"/>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tabSelected="1" workbookViewId="0">
      <selection activeCell="E8" sqref="E8"/>
    </sheetView>
  </sheetViews>
  <sheetFormatPr defaultRowHeight="15" x14ac:dyDescent="0.25"/>
  <cols>
    <col min="1" max="1" width="117.28515625" customWidth="1"/>
  </cols>
  <sheetData>
    <row r="1" spans="1:1" ht="15.75" x14ac:dyDescent="0.25">
      <c r="A1" s="173" t="s">
        <v>207</v>
      </c>
    </row>
    <row r="2" spans="1:1" ht="15.75" x14ac:dyDescent="0.25">
      <c r="A2" s="138" t="s">
        <v>180</v>
      </c>
    </row>
    <row r="3" spans="1:1" x14ac:dyDescent="0.25">
      <c r="A3" s="139"/>
    </row>
    <row r="4" spans="1:1" ht="25.5" x14ac:dyDescent="0.25">
      <c r="A4" s="140" t="s">
        <v>181</v>
      </c>
    </row>
    <row r="5" spans="1:1" ht="9.75" customHeight="1" x14ac:dyDescent="0.25">
      <c r="A5" s="141"/>
    </row>
    <row r="6" spans="1:1" ht="63.75" x14ac:dyDescent="0.25">
      <c r="A6" s="140" t="s">
        <v>182</v>
      </c>
    </row>
    <row r="7" spans="1:1" ht="11.25" customHeight="1" x14ac:dyDescent="0.25">
      <c r="A7" s="142"/>
    </row>
    <row r="8" spans="1:1" ht="25.5" x14ac:dyDescent="0.25">
      <c r="A8" s="143" t="s">
        <v>183</v>
      </c>
    </row>
    <row r="9" spans="1:1" ht="9" customHeight="1" x14ac:dyDescent="0.25">
      <c r="A9" s="142"/>
    </row>
    <row r="10" spans="1:1" ht="25.5" x14ac:dyDescent="0.25">
      <c r="A10" s="144" t="s">
        <v>184</v>
      </c>
    </row>
    <row r="11" spans="1:1" ht="9" customHeight="1" x14ac:dyDescent="0.25">
      <c r="A11" s="142"/>
    </row>
    <row r="12" spans="1:1" x14ac:dyDescent="0.25">
      <c r="A12" s="145" t="s">
        <v>185</v>
      </c>
    </row>
    <row r="13" spans="1:1" ht="26.25" x14ac:dyDescent="0.25">
      <c r="A13" s="145" t="s">
        <v>186</v>
      </c>
    </row>
    <row r="14" spans="1:1" x14ac:dyDescent="0.25">
      <c r="A14" s="139"/>
    </row>
    <row r="15" spans="1:1" ht="16.5" customHeight="1" x14ac:dyDescent="0.25">
      <c r="A15" s="138" t="s">
        <v>187</v>
      </c>
    </row>
    <row r="16" spans="1:1" ht="64.5" x14ac:dyDescent="0.25">
      <c r="A16" s="142" t="s">
        <v>188</v>
      </c>
    </row>
    <row r="17" spans="1:1" ht="10.5" customHeight="1" x14ac:dyDescent="0.25">
      <c r="A17" s="142"/>
    </row>
    <row r="18" spans="1:1" ht="15.75" customHeight="1" x14ac:dyDescent="0.25">
      <c r="A18" s="146" t="s">
        <v>189</v>
      </c>
    </row>
    <row r="19" spans="1:1" ht="25.5" customHeight="1" x14ac:dyDescent="0.25">
      <c r="A19" s="147" t="s">
        <v>190</v>
      </c>
    </row>
    <row r="20" spans="1:1" ht="29.25" x14ac:dyDescent="0.25">
      <c r="A20" s="142" t="s">
        <v>191</v>
      </c>
    </row>
    <row r="21" spans="1:1" ht="9" customHeight="1" x14ac:dyDescent="0.25">
      <c r="A21" s="139"/>
    </row>
    <row r="22" spans="1:1" ht="67.5" x14ac:dyDescent="0.25">
      <c r="A22" s="142" t="s">
        <v>192</v>
      </c>
    </row>
    <row r="23" spans="1:1" ht="9" customHeight="1" x14ac:dyDescent="0.25">
      <c r="A23" s="139"/>
    </row>
    <row r="24" spans="1:1" ht="15.75" x14ac:dyDescent="0.25">
      <c r="A24" s="148" t="s">
        <v>193</v>
      </c>
    </row>
    <row r="25" spans="1:1" ht="8.25" customHeight="1" x14ac:dyDescent="0.25">
      <c r="A25" s="149"/>
    </row>
    <row r="26" spans="1:1" ht="39.75" customHeight="1" x14ac:dyDescent="0.25">
      <c r="A26" s="142" t="s">
        <v>194</v>
      </c>
    </row>
    <row r="27" spans="1:1" ht="26.25" x14ac:dyDescent="0.25">
      <c r="A27" s="150" t="s">
        <v>195</v>
      </c>
    </row>
    <row r="28" spans="1:1" ht="8.25" customHeight="1" x14ac:dyDescent="0.25">
      <c r="A28" s="150"/>
    </row>
    <row r="29" spans="1:1" ht="39" x14ac:dyDescent="0.25">
      <c r="A29" s="151" t="s">
        <v>196</v>
      </c>
    </row>
    <row r="30" spans="1:1" ht="8.25" customHeight="1" x14ac:dyDescent="0.25">
      <c r="A30" s="139"/>
    </row>
    <row r="31" spans="1:1" ht="26.25" x14ac:dyDescent="0.25">
      <c r="A31" s="142" t="s">
        <v>197</v>
      </c>
    </row>
    <row r="32" spans="1:1" ht="9.75" customHeight="1" x14ac:dyDescent="0.25">
      <c r="A32" s="139"/>
    </row>
    <row r="33" spans="1:1" ht="15.75" x14ac:dyDescent="0.25">
      <c r="A33" s="138" t="s">
        <v>198</v>
      </c>
    </row>
    <row r="34" spans="1:1" ht="8.25" customHeight="1" x14ac:dyDescent="0.25">
      <c r="A34" s="139"/>
    </row>
    <row r="35" spans="1:1" ht="31.5" customHeight="1" x14ac:dyDescent="0.25">
      <c r="A35" s="142" t="s">
        <v>199</v>
      </c>
    </row>
    <row r="36" spans="1:1" ht="5.25" customHeight="1" x14ac:dyDescent="0.25">
      <c r="A36" s="139"/>
    </row>
    <row r="37" spans="1:1" ht="32.25" customHeight="1" x14ac:dyDescent="0.25">
      <c r="A37" s="152" t="s">
        <v>200</v>
      </c>
    </row>
    <row r="38" spans="1:1" ht="9.75" customHeight="1" x14ac:dyDescent="0.25">
      <c r="A38" s="139"/>
    </row>
    <row r="39" spans="1:1" ht="15.75" x14ac:dyDescent="0.25">
      <c r="A39" s="138" t="s">
        <v>201</v>
      </c>
    </row>
    <row r="40" spans="1:1" ht="6" customHeight="1" x14ac:dyDescent="0.25">
      <c r="A40" s="139"/>
    </row>
    <row r="41" spans="1:1" x14ac:dyDescent="0.25">
      <c r="A41" s="139" t="s">
        <v>202</v>
      </c>
    </row>
    <row r="42" spans="1:1" ht="9.75" customHeight="1" x14ac:dyDescent="0.25">
      <c r="A42" s="139"/>
    </row>
    <row r="43" spans="1:1" ht="15.75" x14ac:dyDescent="0.25">
      <c r="A43" s="138" t="s">
        <v>203</v>
      </c>
    </row>
    <row r="44" spans="1:1" ht="8.25" customHeight="1" x14ac:dyDescent="0.25">
      <c r="A44" s="139"/>
    </row>
    <row r="45" spans="1:1" x14ac:dyDescent="0.25">
      <c r="A45" s="139" t="s">
        <v>204</v>
      </c>
    </row>
    <row r="46" spans="1:1" ht="10.5" customHeight="1" x14ac:dyDescent="0.25">
      <c r="A46" s="139"/>
    </row>
    <row r="47" spans="1:1" ht="39" x14ac:dyDescent="0.25">
      <c r="A47" s="153" t="s">
        <v>205</v>
      </c>
    </row>
    <row r="48" spans="1:1" ht="6.75" customHeight="1" x14ac:dyDescent="0.25"/>
    <row r="49" spans="1:1" x14ac:dyDescent="0.25">
      <c r="A49" s="154" t="s">
        <v>206</v>
      </c>
    </row>
  </sheetData>
  <sheetProtection algorithmName="SHA-512" hashValue="e745CLC3nw3/NVejzSZYmvVLx5uvmYM8PsJrHze1p5hziPy0QMPMCjXG8khq9nr+LHIyjOlo0Q4yeigTMFhhWg==" saltValue="9WzbOageo/z8ZD9bivIrQw==" spinCount="100000" sheet="1" objects="1" scenario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6"/>
  <sheetViews>
    <sheetView showGridLines="0" topLeftCell="A20" zoomScaleNormal="100" workbookViewId="0">
      <selection activeCell="H20" sqref="H20"/>
    </sheetView>
  </sheetViews>
  <sheetFormatPr defaultColWidth="9.140625" defaultRowHeight="15" x14ac:dyDescent="0.25"/>
  <cols>
    <col min="1" max="1" width="2" style="2" customWidth="1"/>
    <col min="2" max="2" width="15.28515625" style="16" customWidth="1"/>
    <col min="3" max="3" width="71" style="2" customWidth="1"/>
    <col min="4" max="4" width="27.140625" style="12" customWidth="1"/>
    <col min="5" max="5" width="23.140625" style="2" customWidth="1"/>
    <col min="6" max="6" width="6.140625" style="2" customWidth="1"/>
    <col min="7" max="16384" width="9.140625" style="2"/>
  </cols>
  <sheetData>
    <row r="1" spans="2:4" ht="19.5" x14ac:dyDescent="0.3">
      <c r="B1" s="157" t="s">
        <v>90</v>
      </c>
      <c r="C1" s="158"/>
      <c r="D1" s="158"/>
    </row>
    <row r="2" spans="2:4" ht="19.5" x14ac:dyDescent="0.3">
      <c r="B2" s="13"/>
      <c r="C2" s="14"/>
      <c r="D2" s="116"/>
    </row>
    <row r="3" spans="2:4" ht="19.5" x14ac:dyDescent="0.3">
      <c r="B3" s="9" t="s">
        <v>89</v>
      </c>
      <c r="C3" s="11"/>
      <c r="D3" s="78"/>
    </row>
    <row r="4" spans="2:4" ht="18" x14ac:dyDescent="0.3">
      <c r="B4" s="155" t="str">
        <f>"There are "&amp;COUNTBLANK(D12:D65)&amp;" questions you have not answered!"</f>
        <v>There are 25 questions you have not answered!</v>
      </c>
      <c r="C4" s="156"/>
      <c r="D4" s="156"/>
    </row>
    <row r="5" spans="2:4" ht="18" x14ac:dyDescent="0.3">
      <c r="B5" s="10"/>
      <c r="C5" s="15"/>
      <c r="D5" s="117"/>
    </row>
    <row r="6" spans="2:4" x14ac:dyDescent="0.25">
      <c r="B6" s="16" t="s">
        <v>0</v>
      </c>
      <c r="C6" s="1"/>
      <c r="D6" s="29" t="s">
        <v>56</v>
      </c>
    </row>
    <row r="7" spans="2:4" x14ac:dyDescent="0.25">
      <c r="B7" s="16" t="s">
        <v>1</v>
      </c>
      <c r="C7" s="1"/>
      <c r="D7" s="29" t="s">
        <v>56</v>
      </c>
    </row>
    <row r="8" spans="2:4" x14ac:dyDescent="0.25">
      <c r="B8" s="16" t="s">
        <v>2</v>
      </c>
      <c r="C8" s="1"/>
      <c r="D8" s="29" t="s">
        <v>56</v>
      </c>
    </row>
    <row r="9" spans="2:4" x14ac:dyDescent="0.25">
      <c r="B9" s="16" t="s">
        <v>3</v>
      </c>
      <c r="C9" s="1"/>
      <c r="D9" s="29" t="s">
        <v>56</v>
      </c>
    </row>
    <row r="10" spans="2:4" x14ac:dyDescent="0.25">
      <c r="B10" s="16" t="s">
        <v>4</v>
      </c>
      <c r="C10" s="1"/>
      <c r="D10" s="29" t="s">
        <v>56</v>
      </c>
    </row>
    <row r="11" spans="2:4" x14ac:dyDescent="0.25">
      <c r="B11" s="5"/>
      <c r="D11" s="118" t="s">
        <v>91</v>
      </c>
    </row>
    <row r="12" spans="2:4" ht="30" x14ac:dyDescent="0.25">
      <c r="B12" s="5">
        <v>1</v>
      </c>
      <c r="C12" s="6" t="s">
        <v>138</v>
      </c>
      <c r="D12" s="8"/>
    </row>
    <row r="13" spans="2:4" ht="30" x14ac:dyDescent="0.25">
      <c r="B13" s="5">
        <v>2</v>
      </c>
      <c r="C13" s="6" t="s">
        <v>139</v>
      </c>
      <c r="D13" s="8"/>
    </row>
    <row r="14" spans="2:4" x14ac:dyDescent="0.25">
      <c r="B14" s="5"/>
      <c r="C14" s="6"/>
      <c r="D14" s="119" t="s">
        <v>91</v>
      </c>
    </row>
    <row r="15" spans="2:4" ht="16.5" customHeight="1" x14ac:dyDescent="0.25">
      <c r="B15" s="18" t="s">
        <v>5</v>
      </c>
      <c r="C15" s="30"/>
      <c r="D15" s="120" t="s">
        <v>91</v>
      </c>
    </row>
    <row r="16" spans="2:4" ht="72.75" x14ac:dyDescent="0.25">
      <c r="B16" s="5">
        <v>3</v>
      </c>
      <c r="C16" s="7" t="s">
        <v>140</v>
      </c>
      <c r="D16" s="8"/>
    </row>
    <row r="17" spans="2:4" x14ac:dyDescent="0.25">
      <c r="B17" s="5"/>
      <c r="C17" s="7"/>
      <c r="D17" s="119" t="s">
        <v>91</v>
      </c>
    </row>
    <row r="18" spans="2:4" ht="15.75" x14ac:dyDescent="0.25">
      <c r="B18" s="18" t="s">
        <v>6</v>
      </c>
      <c r="C18" s="19"/>
      <c r="D18" s="120" t="s">
        <v>91</v>
      </c>
    </row>
    <row r="19" spans="2:4" ht="135" x14ac:dyDescent="0.25">
      <c r="B19" s="5">
        <v>4</v>
      </c>
      <c r="C19" s="6" t="s">
        <v>141</v>
      </c>
      <c r="D19" s="8"/>
    </row>
    <row r="20" spans="2:4" x14ac:dyDescent="0.25">
      <c r="B20" s="5"/>
      <c r="C20" s="6"/>
      <c r="D20" s="17" t="s">
        <v>91</v>
      </c>
    </row>
    <row r="21" spans="2:4" ht="15.75" x14ac:dyDescent="0.25">
      <c r="B21" s="18" t="s">
        <v>7</v>
      </c>
      <c r="C21" s="19"/>
      <c r="D21" s="17" t="s">
        <v>91</v>
      </c>
    </row>
    <row r="22" spans="2:4" ht="105" x14ac:dyDescent="0.25">
      <c r="B22" s="5">
        <v>5</v>
      </c>
      <c r="C22" s="6" t="s">
        <v>142</v>
      </c>
      <c r="D22" s="8"/>
    </row>
    <row r="23" spans="2:4" ht="15.75" x14ac:dyDescent="0.25">
      <c r="B23" s="18" t="s">
        <v>8</v>
      </c>
      <c r="C23" s="19"/>
      <c r="D23" s="17" t="s">
        <v>91</v>
      </c>
    </row>
    <row r="24" spans="2:4" ht="60" x14ac:dyDescent="0.25">
      <c r="B24" s="5">
        <v>6</v>
      </c>
      <c r="C24" s="6" t="s">
        <v>143</v>
      </c>
      <c r="D24" s="8"/>
    </row>
    <row r="25" spans="2:4" x14ac:dyDescent="0.25">
      <c r="B25" s="5"/>
      <c r="C25" s="6"/>
      <c r="D25" s="17" t="s">
        <v>91</v>
      </c>
    </row>
    <row r="26" spans="2:4" ht="15.75" x14ac:dyDescent="0.25">
      <c r="B26" s="18" t="s">
        <v>15</v>
      </c>
      <c r="C26" s="20"/>
      <c r="D26" s="17" t="s">
        <v>91</v>
      </c>
    </row>
    <row r="27" spans="2:4" ht="90" x14ac:dyDescent="0.25">
      <c r="B27" s="5">
        <v>7</v>
      </c>
      <c r="C27" s="6" t="s">
        <v>144</v>
      </c>
      <c r="D27" s="8"/>
    </row>
    <row r="28" spans="2:4" x14ac:dyDescent="0.25">
      <c r="B28" s="5"/>
      <c r="C28" s="6"/>
      <c r="D28" s="17" t="s">
        <v>91</v>
      </c>
    </row>
    <row r="29" spans="2:4" ht="15.75" x14ac:dyDescent="0.25">
      <c r="B29" s="18" t="s">
        <v>9</v>
      </c>
      <c r="C29" s="19"/>
      <c r="D29" s="17" t="s">
        <v>91</v>
      </c>
    </row>
    <row r="30" spans="2:4" ht="75" x14ac:dyDescent="0.25">
      <c r="B30" s="5">
        <v>8</v>
      </c>
      <c r="C30" s="6" t="s">
        <v>145</v>
      </c>
      <c r="D30" s="8"/>
    </row>
    <row r="31" spans="2:4" x14ac:dyDescent="0.25">
      <c r="B31" s="5"/>
      <c r="C31" s="6"/>
      <c r="D31" s="17" t="s">
        <v>91</v>
      </c>
    </row>
    <row r="32" spans="2:4" ht="15.75" x14ac:dyDescent="0.25">
      <c r="B32" s="18" t="s">
        <v>10</v>
      </c>
      <c r="C32" s="19"/>
      <c r="D32" s="17" t="s">
        <v>91</v>
      </c>
    </row>
    <row r="33" spans="2:4" ht="237.75" x14ac:dyDescent="0.25">
      <c r="B33" s="5">
        <v>9</v>
      </c>
      <c r="C33" s="6" t="s">
        <v>146</v>
      </c>
      <c r="D33" s="8"/>
    </row>
    <row r="34" spans="2:4" x14ac:dyDescent="0.25">
      <c r="B34" s="5"/>
      <c r="C34" s="6"/>
      <c r="D34" s="17" t="s">
        <v>91</v>
      </c>
    </row>
    <row r="35" spans="2:4" ht="15.75" x14ac:dyDescent="0.25">
      <c r="B35" s="18" t="s">
        <v>11</v>
      </c>
      <c r="C35" s="19"/>
      <c r="D35" s="17" t="s">
        <v>91</v>
      </c>
    </row>
    <row r="36" spans="2:4" ht="30" x14ac:dyDescent="0.25">
      <c r="B36" s="5">
        <v>10</v>
      </c>
      <c r="C36" s="6" t="s">
        <v>147</v>
      </c>
      <c r="D36" s="17" t="s">
        <v>91</v>
      </c>
    </row>
    <row r="37" spans="2:4" ht="30" x14ac:dyDescent="0.25">
      <c r="C37" s="6" t="s">
        <v>148</v>
      </c>
      <c r="D37" s="8"/>
    </row>
    <row r="38" spans="2:4" ht="45" x14ac:dyDescent="0.25">
      <c r="B38" s="5"/>
      <c r="C38" s="6" t="s">
        <v>72</v>
      </c>
      <c r="D38" s="8"/>
    </row>
    <row r="39" spans="2:4" ht="60" x14ac:dyDescent="0.25">
      <c r="B39" s="5"/>
      <c r="C39" s="6" t="s">
        <v>73</v>
      </c>
      <c r="D39" s="8"/>
    </row>
    <row r="40" spans="2:4" x14ac:dyDescent="0.25">
      <c r="B40" s="5"/>
      <c r="C40" s="6"/>
      <c r="D40" s="17" t="s">
        <v>91</v>
      </c>
    </row>
    <row r="41" spans="2:4" ht="15.75" x14ac:dyDescent="0.25">
      <c r="B41" s="18" t="s">
        <v>16</v>
      </c>
      <c r="C41" s="19"/>
      <c r="D41" s="17" t="s">
        <v>91</v>
      </c>
    </row>
    <row r="42" spans="2:4" ht="45" x14ac:dyDescent="0.25">
      <c r="B42" s="5">
        <v>11</v>
      </c>
      <c r="C42" s="6" t="s">
        <v>156</v>
      </c>
      <c r="D42" s="17" t="s">
        <v>91</v>
      </c>
    </row>
    <row r="43" spans="2:4" ht="45" x14ac:dyDescent="0.25">
      <c r="C43" s="6" t="s">
        <v>157</v>
      </c>
      <c r="D43" s="8"/>
    </row>
    <row r="44" spans="2:4" x14ac:dyDescent="0.25">
      <c r="B44" s="5"/>
      <c r="C44" s="6" t="s">
        <v>158</v>
      </c>
      <c r="D44" s="8"/>
    </row>
    <row r="45" spans="2:4" x14ac:dyDescent="0.25">
      <c r="B45" s="5"/>
      <c r="C45" s="6"/>
      <c r="D45" s="17" t="s">
        <v>91</v>
      </c>
    </row>
    <row r="46" spans="2:4" ht="15.75" x14ac:dyDescent="0.25">
      <c r="B46" s="18" t="s">
        <v>13</v>
      </c>
      <c r="D46" s="17" t="s">
        <v>91</v>
      </c>
    </row>
    <row r="47" spans="2:4" x14ac:dyDescent="0.25">
      <c r="B47" s="5">
        <v>12</v>
      </c>
      <c r="C47" s="2" t="s">
        <v>14</v>
      </c>
      <c r="D47" s="17" t="s">
        <v>91</v>
      </c>
    </row>
    <row r="48" spans="2:4" ht="45" x14ac:dyDescent="0.25">
      <c r="B48" s="5"/>
      <c r="C48" s="21" t="s">
        <v>152</v>
      </c>
      <c r="D48" s="8"/>
    </row>
    <row r="49" spans="2:4" ht="45" x14ac:dyDescent="0.25">
      <c r="B49" s="5"/>
      <c r="C49" s="22" t="s">
        <v>153</v>
      </c>
      <c r="D49" s="8"/>
    </row>
    <row r="50" spans="2:4" ht="45" x14ac:dyDescent="0.25">
      <c r="B50" s="5"/>
      <c r="C50" s="22" t="s">
        <v>154</v>
      </c>
      <c r="D50" s="8"/>
    </row>
    <row r="51" spans="2:4" ht="45" x14ac:dyDescent="0.25">
      <c r="B51" s="5"/>
      <c r="C51" s="22" t="s">
        <v>155</v>
      </c>
      <c r="D51" s="8"/>
    </row>
    <row r="52" spans="2:4" x14ac:dyDescent="0.25">
      <c r="B52" s="5"/>
      <c r="C52" s="23"/>
      <c r="D52" s="17" t="s">
        <v>91</v>
      </c>
    </row>
    <row r="53" spans="2:4" ht="15.75" x14ac:dyDescent="0.25">
      <c r="B53" s="3" t="s">
        <v>12</v>
      </c>
      <c r="C53" s="4"/>
      <c r="D53" s="17" t="s">
        <v>91</v>
      </c>
    </row>
    <row r="54" spans="2:4" ht="45" x14ac:dyDescent="0.25">
      <c r="B54" s="24">
        <v>13</v>
      </c>
      <c r="C54" s="21" t="s">
        <v>149</v>
      </c>
      <c r="D54" s="17" t="s">
        <v>91</v>
      </c>
    </row>
    <row r="55" spans="2:4" x14ac:dyDescent="0.25">
      <c r="B55" s="5"/>
      <c r="C55" s="25" t="s">
        <v>150</v>
      </c>
      <c r="D55" s="8"/>
    </row>
    <row r="56" spans="2:4" x14ac:dyDescent="0.25">
      <c r="B56" s="5"/>
      <c r="C56" s="25" t="s">
        <v>151</v>
      </c>
      <c r="D56" s="8"/>
    </row>
    <row r="57" spans="2:4" x14ac:dyDescent="0.25">
      <c r="B57" s="5"/>
      <c r="C57" s="17" t="s">
        <v>91</v>
      </c>
      <c r="D57" s="17" t="s">
        <v>91</v>
      </c>
    </row>
    <row r="58" spans="2:4" ht="15.75" x14ac:dyDescent="0.25">
      <c r="B58" s="3" t="s">
        <v>17</v>
      </c>
      <c r="D58" s="17" t="s">
        <v>91</v>
      </c>
    </row>
    <row r="59" spans="2:4" ht="45" x14ac:dyDescent="0.25">
      <c r="B59" s="5">
        <v>14</v>
      </c>
      <c r="C59" s="26" t="s">
        <v>159</v>
      </c>
      <c r="D59" s="17" t="s">
        <v>91</v>
      </c>
    </row>
    <row r="60" spans="2:4" x14ac:dyDescent="0.25">
      <c r="C60" s="27" t="s">
        <v>160</v>
      </c>
      <c r="D60" s="8"/>
    </row>
    <row r="61" spans="2:4" ht="30" x14ac:dyDescent="0.25">
      <c r="C61" s="22" t="s">
        <v>161</v>
      </c>
      <c r="D61" s="8"/>
    </row>
    <row r="62" spans="2:4" ht="30" x14ac:dyDescent="0.25">
      <c r="C62" s="22" t="s">
        <v>162</v>
      </c>
      <c r="D62" s="8"/>
    </row>
    <row r="63" spans="2:4" ht="45" x14ac:dyDescent="0.25">
      <c r="C63" s="26" t="s">
        <v>163</v>
      </c>
      <c r="D63" s="8"/>
    </row>
    <row r="64" spans="2:4" ht="30" x14ac:dyDescent="0.25">
      <c r="C64" s="26" t="s">
        <v>164</v>
      </c>
      <c r="D64" s="8"/>
    </row>
    <row r="65" spans="3:4" x14ac:dyDescent="0.25">
      <c r="C65" s="17" t="s">
        <v>91</v>
      </c>
      <c r="D65" s="17" t="s">
        <v>91</v>
      </c>
    </row>
    <row r="66" spans="3:4" x14ac:dyDescent="0.25">
      <c r="C66" s="25"/>
    </row>
    <row r="67" spans="3:4" x14ac:dyDescent="0.25">
      <c r="C67" s="25"/>
    </row>
    <row r="68" spans="3:4" x14ac:dyDescent="0.25">
      <c r="C68" s="25"/>
    </row>
    <row r="69" spans="3:4" x14ac:dyDescent="0.25">
      <c r="C69" s="25"/>
    </row>
    <row r="70" spans="3:4" x14ac:dyDescent="0.25">
      <c r="C70" s="25"/>
    </row>
    <row r="71" spans="3:4" x14ac:dyDescent="0.25">
      <c r="C71" s="25"/>
    </row>
    <row r="72" spans="3:4" x14ac:dyDescent="0.25">
      <c r="C72" s="25"/>
    </row>
    <row r="73" spans="3:4" x14ac:dyDescent="0.25">
      <c r="C73" s="25"/>
    </row>
    <row r="74" spans="3:4" ht="109.5" customHeight="1" x14ac:dyDescent="0.25">
      <c r="C74" s="25"/>
    </row>
    <row r="75" spans="3:4" ht="30.75" customHeight="1" x14ac:dyDescent="0.25">
      <c r="C75" s="25"/>
    </row>
    <row r="76" spans="3:4" ht="33.75" customHeight="1" x14ac:dyDescent="0.25">
      <c r="C76" s="25"/>
    </row>
    <row r="77" spans="3:4" ht="18" customHeight="1" x14ac:dyDescent="0.25">
      <c r="C77" s="25"/>
    </row>
    <row r="78" spans="3:4" x14ac:dyDescent="0.25">
      <c r="C78" s="25"/>
    </row>
    <row r="79" spans="3:4" x14ac:dyDescent="0.25">
      <c r="C79" s="25"/>
    </row>
    <row r="80" spans="3:4" x14ac:dyDescent="0.25">
      <c r="C80" s="25"/>
    </row>
    <row r="81" spans="3:7" x14ac:dyDescent="0.25">
      <c r="C81" s="25"/>
    </row>
    <row r="82" spans="3:7" ht="96" customHeight="1" x14ac:dyDescent="0.25">
      <c r="C82" s="25"/>
    </row>
    <row r="83" spans="3:7" ht="76.5" customHeight="1" x14ac:dyDescent="0.25">
      <c r="C83" s="25"/>
    </row>
    <row r="84" spans="3:7" ht="64.5" customHeight="1" x14ac:dyDescent="0.25">
      <c r="C84" s="25"/>
    </row>
    <row r="85" spans="3:7" ht="18.75" customHeight="1" x14ac:dyDescent="0.25">
      <c r="C85" s="25"/>
    </row>
    <row r="86" spans="3:7" x14ac:dyDescent="0.25">
      <c r="C86" s="25"/>
    </row>
    <row r="87" spans="3:7" x14ac:dyDescent="0.25">
      <c r="C87" s="25"/>
    </row>
    <row r="88" spans="3:7" x14ac:dyDescent="0.25">
      <c r="C88" s="25"/>
    </row>
    <row r="89" spans="3:7" x14ac:dyDescent="0.25">
      <c r="C89" s="25"/>
    </row>
    <row r="90" spans="3:7" ht="111" customHeight="1" x14ac:dyDescent="0.25">
      <c r="C90" s="25"/>
    </row>
    <row r="91" spans="3:7" x14ac:dyDescent="0.25">
      <c r="C91" s="25"/>
    </row>
    <row r="92" spans="3:7" x14ac:dyDescent="0.25">
      <c r="C92" s="25"/>
    </row>
    <row r="93" spans="3:7" x14ac:dyDescent="0.25">
      <c r="C93" s="25"/>
    </row>
    <row r="94" spans="3:7" x14ac:dyDescent="0.25">
      <c r="C94" s="25"/>
    </row>
    <row r="95" spans="3:7" x14ac:dyDescent="0.25">
      <c r="C95" s="25"/>
      <c r="G95" s="28"/>
    </row>
    <row r="96" spans="3:7" x14ac:dyDescent="0.25">
      <c r="C96" s="25"/>
      <c r="G96" s="28"/>
    </row>
    <row r="97" spans="3:7" x14ac:dyDescent="0.25">
      <c r="C97" s="25"/>
      <c r="G97" s="28"/>
    </row>
    <row r="98" spans="3:7" x14ac:dyDescent="0.25">
      <c r="C98" s="25"/>
      <c r="G98" s="28"/>
    </row>
    <row r="99" spans="3:7" x14ac:dyDescent="0.25">
      <c r="C99" s="25"/>
      <c r="G99" s="28"/>
    </row>
    <row r="100" spans="3:7" x14ac:dyDescent="0.25">
      <c r="C100" s="25"/>
      <c r="G100" s="28"/>
    </row>
    <row r="101" spans="3:7" x14ac:dyDescent="0.25">
      <c r="C101" s="25"/>
      <c r="G101" s="28"/>
    </row>
    <row r="102" spans="3:7" x14ac:dyDescent="0.25">
      <c r="C102" s="25"/>
      <c r="G102" s="28"/>
    </row>
    <row r="103" spans="3:7" x14ac:dyDescent="0.25">
      <c r="C103" s="25"/>
    </row>
    <row r="104" spans="3:7" x14ac:dyDescent="0.25">
      <c r="C104" s="25"/>
    </row>
    <row r="105" spans="3:7" x14ac:dyDescent="0.25">
      <c r="C105" s="25"/>
    </row>
    <row r="106" spans="3:7" x14ac:dyDescent="0.25">
      <c r="C106" s="25"/>
    </row>
    <row r="107" spans="3:7" x14ac:dyDescent="0.25">
      <c r="C107" s="25"/>
    </row>
    <row r="108" spans="3:7" x14ac:dyDescent="0.25">
      <c r="C108" s="25"/>
    </row>
    <row r="109" spans="3:7" x14ac:dyDescent="0.25">
      <c r="C109" s="25"/>
    </row>
    <row r="110" spans="3:7" x14ac:dyDescent="0.25">
      <c r="C110" s="25"/>
    </row>
    <row r="111" spans="3:7" x14ac:dyDescent="0.25">
      <c r="C111" s="25"/>
    </row>
    <row r="112" spans="3:7" x14ac:dyDescent="0.25">
      <c r="C112" s="25"/>
    </row>
    <row r="113" spans="3:3" x14ac:dyDescent="0.25">
      <c r="C113" s="25"/>
    </row>
    <row r="114" spans="3:3" x14ac:dyDescent="0.25">
      <c r="C114" s="25"/>
    </row>
    <row r="115" spans="3:3" x14ac:dyDescent="0.25">
      <c r="C115" s="25"/>
    </row>
    <row r="116" spans="3:3" x14ac:dyDescent="0.25">
      <c r="C116" s="25"/>
    </row>
    <row r="117" spans="3:3" x14ac:dyDescent="0.25">
      <c r="C117" s="25"/>
    </row>
    <row r="118" spans="3:3" x14ac:dyDescent="0.25">
      <c r="C118" s="25"/>
    </row>
    <row r="119" spans="3:3" x14ac:dyDescent="0.25">
      <c r="C119" s="25"/>
    </row>
    <row r="120" spans="3:3" x14ac:dyDescent="0.25">
      <c r="C120" s="25"/>
    </row>
    <row r="121" spans="3:3" x14ac:dyDescent="0.25">
      <c r="C121" s="25"/>
    </row>
    <row r="122" spans="3:3" x14ac:dyDescent="0.25">
      <c r="C122" s="25"/>
    </row>
    <row r="123" spans="3:3" x14ac:dyDescent="0.25">
      <c r="C123" s="25"/>
    </row>
    <row r="124" spans="3:3" x14ac:dyDescent="0.25">
      <c r="C124" s="25"/>
    </row>
    <row r="125" spans="3:3" x14ac:dyDescent="0.25">
      <c r="C125" s="25"/>
    </row>
    <row r="126" spans="3:3" x14ac:dyDescent="0.25">
      <c r="C126" s="25"/>
    </row>
    <row r="127" spans="3:3" x14ac:dyDescent="0.25">
      <c r="C127" s="25"/>
    </row>
    <row r="128" spans="3:3" x14ac:dyDescent="0.25">
      <c r="C128" s="25"/>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row r="161" spans="3:3" x14ac:dyDescent="0.25">
      <c r="C161" s="25"/>
    </row>
    <row r="162" spans="3:3" x14ac:dyDescent="0.25">
      <c r="C162" s="25"/>
    </row>
    <row r="163" spans="3:3" x14ac:dyDescent="0.25">
      <c r="C163" s="25"/>
    </row>
    <row r="164" spans="3:3" x14ac:dyDescent="0.25">
      <c r="C164" s="25"/>
    </row>
    <row r="165" spans="3:3" x14ac:dyDescent="0.25">
      <c r="C165" s="25"/>
    </row>
    <row r="166" spans="3:3" x14ac:dyDescent="0.25">
      <c r="C166" s="25"/>
    </row>
    <row r="167" spans="3:3" x14ac:dyDescent="0.25">
      <c r="C167" s="25"/>
    </row>
    <row r="168" spans="3:3" x14ac:dyDescent="0.25">
      <c r="C168" s="25"/>
    </row>
    <row r="169" spans="3:3" x14ac:dyDescent="0.25">
      <c r="C169" s="25"/>
    </row>
    <row r="170" spans="3:3" x14ac:dyDescent="0.25">
      <c r="C170" s="25"/>
    </row>
    <row r="171" spans="3:3" x14ac:dyDescent="0.25">
      <c r="C171" s="25"/>
    </row>
    <row r="172" spans="3:3" x14ac:dyDescent="0.25">
      <c r="C172" s="25"/>
    </row>
    <row r="173" spans="3:3" x14ac:dyDescent="0.25">
      <c r="C173" s="25"/>
    </row>
    <row r="174" spans="3:3" x14ac:dyDescent="0.25">
      <c r="C174" s="25"/>
    </row>
    <row r="175" spans="3:3" x14ac:dyDescent="0.25">
      <c r="C175" s="25"/>
    </row>
    <row r="176" spans="3:3" x14ac:dyDescent="0.25">
      <c r="C176" s="25"/>
    </row>
  </sheetData>
  <sheetProtection algorithmName="SHA-512" hashValue="nxgyPHcANRwk/AbqlIDKYe6BrLcvoA77Va8j6ZNAwx/ctDQquGkEpgtSz6DlYFgHeNJ8zLXZ51iJYSNKFcqZjg==" saltValue="ReX6iuxrnu67ciGdzCEX4w==" spinCount="100000" sheet="1" objects="1" scenarios="1"/>
  <mergeCells count="2">
    <mergeCell ref="B4:D4"/>
    <mergeCell ref="B1:D1"/>
  </mergeCells>
  <printOptions horizontalCentered="1"/>
  <pageMargins left="0.7" right="0.28437499999999999" top="0.888645833" bottom="0.58770833333333306" header="0.3" footer="0.3"/>
  <pageSetup orientation="landscape" r:id="rId1"/>
  <headerFooter differentFirst="1">
    <oddHeader>&amp;A&amp;RPage &amp;P</oddHeader>
  </headerFooter>
  <rowBreaks count="4" manualBreakCount="4">
    <brk id="19" min="1" max="3" man="1"/>
    <brk id="30" min="1" max="3" man="1"/>
    <brk id="40" max="16383" man="1"/>
    <brk id="56" min="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0"/>
  <sheetViews>
    <sheetView topLeftCell="A43" zoomScaleNormal="100" zoomScaleSheetLayoutView="90" workbookViewId="0">
      <selection activeCell="I44" sqref="I44"/>
    </sheetView>
  </sheetViews>
  <sheetFormatPr defaultColWidth="9.140625" defaultRowHeight="15" x14ac:dyDescent="0.25"/>
  <cols>
    <col min="1" max="1" width="2" style="2" customWidth="1"/>
    <col min="2" max="2" width="3.28515625" style="35" customWidth="1"/>
    <col min="3" max="3" width="59.42578125" style="28" customWidth="1"/>
    <col min="4" max="5" width="15" style="2" customWidth="1"/>
    <col min="6" max="6" width="3.42578125" style="2" customWidth="1"/>
    <col min="7" max="7" width="12.140625" style="2" customWidth="1"/>
    <col min="8" max="16384" width="9.140625" style="2"/>
  </cols>
  <sheetData>
    <row r="1" spans="2:5" ht="19.5" x14ac:dyDescent="0.3">
      <c r="B1" s="159" t="s">
        <v>92</v>
      </c>
      <c r="C1" s="160"/>
      <c r="D1" s="160"/>
      <c r="E1" s="161"/>
    </row>
    <row r="2" spans="2:5" ht="19.5" x14ac:dyDescent="0.3">
      <c r="B2" s="13"/>
      <c r="C2" s="14"/>
      <c r="D2" s="14"/>
      <c r="E2" s="32"/>
    </row>
    <row r="3" spans="2:5" ht="15" customHeight="1" x14ac:dyDescent="0.3">
      <c r="B3" s="9" t="s">
        <v>89</v>
      </c>
      <c r="C3" s="11"/>
      <c r="D3" s="12"/>
    </row>
    <row r="4" spans="2:5" ht="18" x14ac:dyDescent="0.3">
      <c r="B4" s="155" t="str">
        <f>"There are "&amp;COUNTBLANK(D7:E46)&amp;" questions you have not answered!"</f>
        <v>There are 33 questions you have not answered!</v>
      </c>
      <c r="C4" s="156"/>
      <c r="D4" s="156"/>
    </row>
    <row r="6" spans="2:5" ht="75" x14ac:dyDescent="0.25">
      <c r="B6" s="36" t="s">
        <v>18</v>
      </c>
      <c r="D6" s="33" t="s">
        <v>71</v>
      </c>
      <c r="E6" s="33" t="s">
        <v>70</v>
      </c>
    </row>
    <row r="7" spans="2:5" x14ac:dyDescent="0.25">
      <c r="B7" s="37">
        <v>1</v>
      </c>
      <c r="C7" s="38" t="s">
        <v>76</v>
      </c>
      <c r="D7" s="50">
        <f>SUM(D8:D12)</f>
        <v>0</v>
      </c>
      <c r="E7" s="8"/>
    </row>
    <row r="8" spans="2:5" x14ac:dyDescent="0.25">
      <c r="B8" s="37"/>
      <c r="C8" s="38" t="s">
        <v>77</v>
      </c>
      <c r="D8" s="49"/>
      <c r="E8" s="8"/>
    </row>
    <row r="9" spans="2:5" x14ac:dyDescent="0.25">
      <c r="B9" s="37"/>
      <c r="C9" s="38" t="s">
        <v>78</v>
      </c>
      <c r="D9" s="49"/>
      <c r="E9" s="8"/>
    </row>
    <row r="10" spans="2:5" x14ac:dyDescent="0.25">
      <c r="B10" s="37"/>
      <c r="C10" s="38" t="s">
        <v>79</v>
      </c>
      <c r="D10" s="49"/>
      <c r="E10" s="8"/>
    </row>
    <row r="11" spans="2:5" x14ac:dyDescent="0.25">
      <c r="B11" s="37"/>
      <c r="C11" s="38" t="s">
        <v>80</v>
      </c>
      <c r="D11" s="49"/>
      <c r="E11" s="8"/>
    </row>
    <row r="12" spans="2:5" x14ac:dyDescent="0.25">
      <c r="B12" s="37"/>
      <c r="C12" s="38" t="s">
        <v>169</v>
      </c>
      <c r="D12" s="49"/>
      <c r="E12" s="8"/>
    </row>
    <row r="13" spans="2:5" x14ac:dyDescent="0.25">
      <c r="B13" s="37"/>
      <c r="C13" s="35"/>
      <c r="D13" s="34" t="s">
        <v>91</v>
      </c>
      <c r="E13" s="34" t="s">
        <v>91</v>
      </c>
    </row>
    <row r="14" spans="2:5" ht="60" x14ac:dyDescent="0.25">
      <c r="B14" s="36" t="s">
        <v>21</v>
      </c>
      <c r="C14" s="39"/>
      <c r="D14" s="33" t="s">
        <v>19</v>
      </c>
      <c r="E14" s="33" t="s">
        <v>20</v>
      </c>
    </row>
    <row r="15" spans="2:5" x14ac:dyDescent="0.25">
      <c r="B15" s="37">
        <v>2</v>
      </c>
      <c r="C15" s="38" t="s">
        <v>166</v>
      </c>
      <c r="D15" s="48">
        <f>SUM(D16:D20)</f>
        <v>0</v>
      </c>
      <c r="E15" s="121"/>
    </row>
    <row r="16" spans="2:5" x14ac:dyDescent="0.25">
      <c r="B16" s="37"/>
      <c r="C16" s="38" t="s">
        <v>167</v>
      </c>
      <c r="D16" s="49"/>
      <c r="E16" s="8"/>
    </row>
    <row r="17" spans="2:5" ht="30" x14ac:dyDescent="0.25">
      <c r="B17" s="37"/>
      <c r="C17" s="40" t="s">
        <v>81</v>
      </c>
      <c r="D17" s="49"/>
      <c r="E17" s="8"/>
    </row>
    <row r="18" spans="2:5" ht="30" x14ac:dyDescent="0.25">
      <c r="B18" s="37"/>
      <c r="C18" s="40" t="s">
        <v>82</v>
      </c>
      <c r="D18" s="49"/>
      <c r="E18" s="8"/>
    </row>
    <row r="19" spans="2:5" x14ac:dyDescent="0.25">
      <c r="B19" s="37"/>
      <c r="C19" s="38" t="s">
        <v>83</v>
      </c>
      <c r="D19" s="49"/>
      <c r="E19" s="8"/>
    </row>
    <row r="20" spans="2:5" x14ac:dyDescent="0.25">
      <c r="B20" s="37"/>
      <c r="C20" s="38" t="s">
        <v>168</v>
      </c>
      <c r="D20" s="49"/>
      <c r="E20" s="8"/>
    </row>
    <row r="21" spans="2:5" x14ac:dyDescent="0.25">
      <c r="B21" s="37"/>
      <c r="D21" s="34" t="s">
        <v>91</v>
      </c>
      <c r="E21" s="34" t="s">
        <v>91</v>
      </c>
    </row>
    <row r="22" spans="2:5" ht="15.75" x14ac:dyDescent="0.25">
      <c r="B22" s="41" t="s">
        <v>22</v>
      </c>
      <c r="D22" s="34" t="s">
        <v>91</v>
      </c>
      <c r="E22" s="34" t="s">
        <v>91</v>
      </c>
    </row>
    <row r="23" spans="2:5" ht="105" x14ac:dyDescent="0.25">
      <c r="B23" s="37">
        <v>3</v>
      </c>
      <c r="C23" s="42" t="s">
        <v>165</v>
      </c>
      <c r="D23" s="34" t="s">
        <v>91</v>
      </c>
      <c r="E23" s="34" t="s">
        <v>91</v>
      </c>
    </row>
    <row r="24" spans="2:5" ht="32.25" customHeight="1" x14ac:dyDescent="0.25">
      <c r="B24" s="37"/>
      <c r="C24" s="42" t="s">
        <v>84</v>
      </c>
      <c r="D24" s="8"/>
      <c r="E24" s="34" t="s">
        <v>91</v>
      </c>
    </row>
    <row r="25" spans="2:5" ht="30" x14ac:dyDescent="0.25">
      <c r="B25" s="37"/>
      <c r="C25" s="42" t="s">
        <v>85</v>
      </c>
      <c r="D25" s="8"/>
      <c r="E25" s="34" t="s">
        <v>91</v>
      </c>
    </row>
    <row r="26" spans="2:5" x14ac:dyDescent="0.25">
      <c r="B26" s="37"/>
      <c r="C26" s="43"/>
      <c r="D26" s="34" t="s">
        <v>91</v>
      </c>
      <c r="E26" s="34" t="s">
        <v>91</v>
      </c>
    </row>
    <row r="27" spans="2:5" ht="15.75" x14ac:dyDescent="0.25">
      <c r="B27" s="44" t="s">
        <v>23</v>
      </c>
      <c r="D27" s="34" t="s">
        <v>91</v>
      </c>
      <c r="E27" s="34" t="s">
        <v>91</v>
      </c>
    </row>
    <row r="28" spans="2:5" ht="210" x14ac:dyDescent="0.25">
      <c r="B28" s="37">
        <v>4</v>
      </c>
      <c r="C28" s="42" t="s">
        <v>170</v>
      </c>
      <c r="D28" s="34" t="s">
        <v>91</v>
      </c>
      <c r="E28" s="34" t="s">
        <v>91</v>
      </c>
    </row>
    <row r="29" spans="2:5" ht="30" x14ac:dyDescent="0.25">
      <c r="B29" s="37"/>
      <c r="C29" s="6" t="s">
        <v>86</v>
      </c>
      <c r="D29" s="8"/>
      <c r="E29" s="34" t="s">
        <v>91</v>
      </c>
    </row>
    <row r="30" spans="2:5" ht="30" x14ac:dyDescent="0.25">
      <c r="B30" s="37"/>
      <c r="C30" s="6" t="s">
        <v>87</v>
      </c>
      <c r="D30" s="8"/>
      <c r="E30" s="34" t="s">
        <v>91</v>
      </c>
    </row>
    <row r="31" spans="2:5" x14ac:dyDescent="0.25">
      <c r="B31" s="37"/>
      <c r="C31" s="45"/>
      <c r="D31" s="34" t="s">
        <v>91</v>
      </c>
      <c r="E31" s="34" t="s">
        <v>91</v>
      </c>
    </row>
    <row r="32" spans="2:5" ht="30.75" customHeight="1" x14ac:dyDescent="0.25">
      <c r="B32" s="162" t="s">
        <v>24</v>
      </c>
      <c r="C32" s="163"/>
      <c r="D32" s="28"/>
      <c r="E32" s="34" t="s">
        <v>91</v>
      </c>
    </row>
    <row r="33" spans="2:5" ht="90" x14ac:dyDescent="0.25">
      <c r="B33" s="37">
        <v>5</v>
      </c>
      <c r="C33" s="42" t="s">
        <v>171</v>
      </c>
      <c r="D33" s="34" t="s">
        <v>91</v>
      </c>
      <c r="E33" s="34" t="s">
        <v>91</v>
      </c>
    </row>
    <row r="34" spans="2:5" ht="75" x14ac:dyDescent="0.25">
      <c r="B34" s="37"/>
      <c r="C34" s="42" t="s">
        <v>88</v>
      </c>
      <c r="D34" s="8"/>
      <c r="E34" s="34" t="s">
        <v>91</v>
      </c>
    </row>
    <row r="35" spans="2:5" ht="45" x14ac:dyDescent="0.25">
      <c r="B35" s="37"/>
      <c r="C35" s="42" t="s">
        <v>172</v>
      </c>
      <c r="D35" s="8"/>
      <c r="E35" s="34" t="s">
        <v>91</v>
      </c>
    </row>
    <row r="36" spans="2:5" x14ac:dyDescent="0.25">
      <c r="B36" s="37"/>
      <c r="C36" s="43"/>
      <c r="D36" s="34" t="s">
        <v>91</v>
      </c>
      <c r="E36" s="34" t="s">
        <v>91</v>
      </c>
    </row>
    <row r="37" spans="2:5" x14ac:dyDescent="0.25">
      <c r="B37" s="162" t="s">
        <v>25</v>
      </c>
      <c r="C37" s="163"/>
      <c r="D37" s="34" t="s">
        <v>91</v>
      </c>
      <c r="E37" s="34" t="s">
        <v>91</v>
      </c>
    </row>
    <row r="38" spans="2:5" ht="105" x14ac:dyDescent="0.25">
      <c r="B38" s="37">
        <v>6</v>
      </c>
      <c r="C38" s="42" t="s">
        <v>173</v>
      </c>
      <c r="D38" s="34" t="s">
        <v>91</v>
      </c>
      <c r="E38" s="34" t="s">
        <v>91</v>
      </c>
    </row>
    <row r="39" spans="2:5" ht="60" x14ac:dyDescent="0.25">
      <c r="B39" s="37"/>
      <c r="C39" s="42" t="s">
        <v>174</v>
      </c>
      <c r="D39" s="8"/>
      <c r="E39" s="34" t="s">
        <v>91</v>
      </c>
    </row>
    <row r="40" spans="2:5" ht="60" x14ac:dyDescent="0.25">
      <c r="B40" s="37"/>
      <c r="C40" s="42" t="s">
        <v>175</v>
      </c>
      <c r="D40" s="8"/>
      <c r="E40" s="34" t="s">
        <v>91</v>
      </c>
    </row>
    <row r="41" spans="2:5" x14ac:dyDescent="0.25">
      <c r="B41" s="37"/>
      <c r="C41" s="43"/>
      <c r="D41" s="34" t="s">
        <v>91</v>
      </c>
      <c r="E41" s="34" t="s">
        <v>91</v>
      </c>
    </row>
    <row r="42" spans="2:5" ht="30.75" customHeight="1" x14ac:dyDescent="0.25">
      <c r="B42" s="162" t="s">
        <v>26</v>
      </c>
      <c r="C42" s="163"/>
      <c r="D42" s="34" t="s">
        <v>91</v>
      </c>
      <c r="E42" s="34" t="s">
        <v>91</v>
      </c>
    </row>
    <row r="43" spans="2:5" ht="105" x14ac:dyDescent="0.25">
      <c r="B43" s="37">
        <v>7</v>
      </c>
      <c r="C43" s="42" t="s">
        <v>176</v>
      </c>
      <c r="D43" s="34" t="s">
        <v>91</v>
      </c>
      <c r="E43" s="34" t="s">
        <v>91</v>
      </c>
    </row>
    <row r="44" spans="2:5" ht="45" x14ac:dyDescent="0.25">
      <c r="B44" s="37"/>
      <c r="C44" s="47" t="s">
        <v>74</v>
      </c>
      <c r="D44" s="8"/>
      <c r="E44" s="34" t="s">
        <v>91</v>
      </c>
    </row>
    <row r="45" spans="2:5" ht="45" x14ac:dyDescent="0.25">
      <c r="B45" s="37"/>
      <c r="C45" s="42" t="s">
        <v>75</v>
      </c>
      <c r="D45" s="8"/>
      <c r="E45" s="34" t="s">
        <v>91</v>
      </c>
    </row>
    <row r="46" spans="2:5" x14ac:dyDescent="0.25">
      <c r="C46" s="38"/>
      <c r="D46" s="34" t="s">
        <v>91</v>
      </c>
      <c r="E46" s="34" t="s">
        <v>91</v>
      </c>
    </row>
    <row r="47" spans="2:5" x14ac:dyDescent="0.25">
      <c r="C47" s="38"/>
    </row>
    <row r="48" spans="2:5" x14ac:dyDescent="0.25">
      <c r="C48" s="38"/>
    </row>
    <row r="49" spans="3:3" x14ac:dyDescent="0.25">
      <c r="C49" s="38"/>
    </row>
    <row r="50" spans="3:3" x14ac:dyDescent="0.25">
      <c r="C50" s="38"/>
    </row>
    <row r="51" spans="3:3" x14ac:dyDescent="0.25">
      <c r="C51" s="38"/>
    </row>
    <row r="52" spans="3:3" x14ac:dyDescent="0.25">
      <c r="C52" s="38"/>
    </row>
    <row r="53" spans="3:3" x14ac:dyDescent="0.25">
      <c r="C53" s="38"/>
    </row>
    <row r="54" spans="3:3" x14ac:dyDescent="0.25">
      <c r="C54" s="38"/>
    </row>
    <row r="55" spans="3:3" x14ac:dyDescent="0.25">
      <c r="C55" s="38"/>
    </row>
    <row r="56" spans="3:3" x14ac:dyDescent="0.25">
      <c r="C56" s="38"/>
    </row>
    <row r="57" spans="3:3" x14ac:dyDescent="0.25">
      <c r="C57" s="38"/>
    </row>
    <row r="58" spans="3:3" x14ac:dyDescent="0.25">
      <c r="C58" s="38"/>
    </row>
    <row r="59" spans="3:3" x14ac:dyDescent="0.25">
      <c r="C59" s="38"/>
    </row>
    <row r="60" spans="3:3" x14ac:dyDescent="0.25">
      <c r="C60" s="38"/>
    </row>
    <row r="61" spans="3:3" x14ac:dyDescent="0.25">
      <c r="C61" s="38"/>
    </row>
    <row r="62" spans="3:3" x14ac:dyDescent="0.25">
      <c r="C62" s="38"/>
    </row>
    <row r="63" spans="3:3" x14ac:dyDescent="0.25">
      <c r="C63" s="38"/>
    </row>
    <row r="64" spans="3:3" x14ac:dyDescent="0.25">
      <c r="C64" s="38"/>
    </row>
    <row r="65" spans="3:3" x14ac:dyDescent="0.25">
      <c r="C65" s="38"/>
    </row>
    <row r="66" spans="3:3" x14ac:dyDescent="0.25">
      <c r="C66" s="38"/>
    </row>
    <row r="67" spans="3:3" x14ac:dyDescent="0.25">
      <c r="C67" s="38"/>
    </row>
    <row r="68" spans="3:3" x14ac:dyDescent="0.25">
      <c r="C68" s="38"/>
    </row>
    <row r="69" spans="3:3" x14ac:dyDescent="0.25">
      <c r="C69" s="38"/>
    </row>
    <row r="70" spans="3:3" x14ac:dyDescent="0.25">
      <c r="C70" s="38"/>
    </row>
    <row r="71" spans="3:3" x14ac:dyDescent="0.25">
      <c r="C71" s="38"/>
    </row>
    <row r="72" spans="3:3" x14ac:dyDescent="0.25">
      <c r="C72" s="38"/>
    </row>
    <row r="73" spans="3:3" x14ac:dyDescent="0.25">
      <c r="C73" s="38"/>
    </row>
    <row r="74" spans="3:3" x14ac:dyDescent="0.25">
      <c r="C74" s="38"/>
    </row>
    <row r="75" spans="3:3" x14ac:dyDescent="0.25">
      <c r="C75" s="38"/>
    </row>
    <row r="76" spans="3:3" x14ac:dyDescent="0.25">
      <c r="C76" s="38"/>
    </row>
    <row r="77" spans="3:3" x14ac:dyDescent="0.25">
      <c r="C77" s="38"/>
    </row>
    <row r="78" spans="3:3" x14ac:dyDescent="0.25">
      <c r="C78" s="38"/>
    </row>
    <row r="79" spans="3:3" x14ac:dyDescent="0.25">
      <c r="C79" s="38"/>
    </row>
    <row r="80" spans="3:3" x14ac:dyDescent="0.25">
      <c r="C80" s="38"/>
    </row>
    <row r="81" spans="3:6" x14ac:dyDescent="0.25">
      <c r="C81" s="38"/>
    </row>
    <row r="82" spans="3:6" x14ac:dyDescent="0.25">
      <c r="C82" s="38"/>
    </row>
    <row r="83" spans="3:6" x14ac:dyDescent="0.25">
      <c r="C83" s="38"/>
    </row>
    <row r="84" spans="3:6" x14ac:dyDescent="0.25">
      <c r="C84" s="38"/>
    </row>
    <row r="85" spans="3:6" x14ac:dyDescent="0.25">
      <c r="C85" s="38"/>
      <c r="F85" s="16"/>
    </row>
    <row r="86" spans="3:6" x14ac:dyDescent="0.25">
      <c r="C86" s="38"/>
    </row>
    <row r="87" spans="3:6" x14ac:dyDescent="0.25">
      <c r="C87" s="38"/>
    </row>
    <row r="88" spans="3:6" x14ac:dyDescent="0.25">
      <c r="C88" s="38"/>
    </row>
    <row r="89" spans="3:6" x14ac:dyDescent="0.25">
      <c r="C89" s="38"/>
    </row>
    <row r="90" spans="3:6" x14ac:dyDescent="0.25">
      <c r="C90" s="38"/>
    </row>
    <row r="91" spans="3:6" x14ac:dyDescent="0.25">
      <c r="C91" s="38"/>
    </row>
    <row r="92" spans="3:6" x14ac:dyDescent="0.25">
      <c r="C92" s="38"/>
    </row>
    <row r="93" spans="3:6" x14ac:dyDescent="0.25">
      <c r="C93" s="38"/>
    </row>
    <row r="94" spans="3:6" x14ac:dyDescent="0.25">
      <c r="C94" s="38"/>
    </row>
    <row r="95" spans="3:6" x14ac:dyDescent="0.25">
      <c r="C95" s="38"/>
    </row>
    <row r="96" spans="3:6" x14ac:dyDescent="0.25">
      <c r="C96" s="38"/>
    </row>
    <row r="97" spans="3:3" x14ac:dyDescent="0.25">
      <c r="C97" s="38"/>
    </row>
    <row r="98" spans="3:3" x14ac:dyDescent="0.25">
      <c r="C98" s="38"/>
    </row>
    <row r="99" spans="3:3" x14ac:dyDescent="0.25">
      <c r="C99" s="38"/>
    </row>
    <row r="100" spans="3:3" x14ac:dyDescent="0.25">
      <c r="C100" s="38"/>
    </row>
    <row r="101" spans="3:3" x14ac:dyDescent="0.25">
      <c r="C101" s="38"/>
    </row>
    <row r="102" spans="3:3" x14ac:dyDescent="0.25">
      <c r="C102" s="38"/>
    </row>
    <row r="103" spans="3:3" x14ac:dyDescent="0.25">
      <c r="C103" s="38"/>
    </row>
    <row r="104" spans="3:3" x14ac:dyDescent="0.25">
      <c r="C104" s="38"/>
    </row>
    <row r="105" spans="3:3" x14ac:dyDescent="0.25">
      <c r="C105" s="38"/>
    </row>
    <row r="106" spans="3:3" x14ac:dyDescent="0.25">
      <c r="C106" s="38"/>
    </row>
    <row r="107" spans="3:3" x14ac:dyDescent="0.25">
      <c r="C107" s="38"/>
    </row>
    <row r="108" spans="3:3" x14ac:dyDescent="0.25">
      <c r="C108" s="38"/>
    </row>
    <row r="109" spans="3:3" x14ac:dyDescent="0.25">
      <c r="C109" s="38"/>
    </row>
    <row r="110" spans="3:3" x14ac:dyDescent="0.25">
      <c r="C110" s="38"/>
    </row>
    <row r="111" spans="3:3" x14ac:dyDescent="0.25">
      <c r="C111" s="38"/>
    </row>
    <row r="112" spans="3:3" x14ac:dyDescent="0.25">
      <c r="C112" s="38"/>
    </row>
    <row r="113" spans="3:3" x14ac:dyDescent="0.25">
      <c r="C113" s="38"/>
    </row>
    <row r="114" spans="3:3" x14ac:dyDescent="0.25">
      <c r="C114" s="38"/>
    </row>
    <row r="115" spans="3:3" x14ac:dyDescent="0.25">
      <c r="C115" s="38"/>
    </row>
    <row r="116" spans="3:3" x14ac:dyDescent="0.25">
      <c r="C116" s="38"/>
    </row>
    <row r="117" spans="3:3" x14ac:dyDescent="0.25">
      <c r="C117" s="38"/>
    </row>
    <row r="118" spans="3:3" x14ac:dyDescent="0.25">
      <c r="C118" s="38"/>
    </row>
    <row r="119" spans="3:3" x14ac:dyDescent="0.25">
      <c r="C119" s="38"/>
    </row>
    <row r="120" spans="3:3" x14ac:dyDescent="0.25">
      <c r="C120" s="38"/>
    </row>
    <row r="121" spans="3:3" x14ac:dyDescent="0.25">
      <c r="C121" s="38"/>
    </row>
    <row r="122" spans="3:3" x14ac:dyDescent="0.25">
      <c r="C122" s="38"/>
    </row>
    <row r="123" spans="3:3" x14ac:dyDescent="0.25">
      <c r="C123" s="38"/>
    </row>
    <row r="124" spans="3:3" x14ac:dyDescent="0.25">
      <c r="C124" s="38"/>
    </row>
    <row r="125" spans="3:3" x14ac:dyDescent="0.25">
      <c r="C125" s="38"/>
    </row>
    <row r="126" spans="3:3" x14ac:dyDescent="0.25">
      <c r="C126" s="38"/>
    </row>
    <row r="127" spans="3:3" x14ac:dyDescent="0.25">
      <c r="C127" s="38"/>
    </row>
    <row r="128" spans="3:3" x14ac:dyDescent="0.25">
      <c r="C128" s="38"/>
    </row>
    <row r="129" spans="3:3" x14ac:dyDescent="0.25">
      <c r="C129" s="38"/>
    </row>
    <row r="130" spans="3:3" x14ac:dyDescent="0.25">
      <c r="C130" s="38"/>
    </row>
    <row r="131" spans="3:3" x14ac:dyDescent="0.25">
      <c r="C131" s="38"/>
    </row>
    <row r="132" spans="3:3" x14ac:dyDescent="0.25">
      <c r="C132" s="38"/>
    </row>
    <row r="133" spans="3:3" x14ac:dyDescent="0.25">
      <c r="C133" s="38"/>
    </row>
    <row r="134" spans="3:3" x14ac:dyDescent="0.25">
      <c r="C134" s="38"/>
    </row>
    <row r="135" spans="3:3" x14ac:dyDescent="0.25">
      <c r="C135" s="38"/>
    </row>
    <row r="136" spans="3:3" x14ac:dyDescent="0.25">
      <c r="C136" s="38"/>
    </row>
    <row r="137" spans="3:3" x14ac:dyDescent="0.25">
      <c r="C137" s="38"/>
    </row>
    <row r="138" spans="3:3" x14ac:dyDescent="0.25">
      <c r="C138" s="38"/>
    </row>
    <row r="139" spans="3:3" x14ac:dyDescent="0.25">
      <c r="C139" s="38"/>
    </row>
    <row r="140" spans="3:3" x14ac:dyDescent="0.25">
      <c r="C140" s="38"/>
    </row>
  </sheetData>
  <sheetProtection algorithmName="SHA-512" hashValue="ZOVlMhN9Pu9TwL6+43oO1DAGPhOh4bUAVFTKD+SmM0xfGzeMtVPrB1J65CddX9jFKDFUNpdu2IGOD06/UiMBHQ==" saltValue="Pttz+kJF84oKDx0KNYKawA==" spinCount="100000" sheet="1" objects="1" scenarios="1"/>
  <mergeCells count="5">
    <mergeCell ref="B4:D4"/>
    <mergeCell ref="B1:E1"/>
    <mergeCell ref="B42:C42"/>
    <mergeCell ref="B37:C37"/>
    <mergeCell ref="B32:C32"/>
  </mergeCells>
  <printOptions horizontalCentered="1" gridLines="1"/>
  <pageMargins left="0.7" right="0.7" top="0.88800000000000001" bottom="0.75" header="0.3" footer="0.3"/>
  <pageSetup scale="92" orientation="portrait" r:id="rId1"/>
  <headerFooter differentFirst="1">
    <oddHeader>&amp;A&amp;RPage &amp;P</oddHeader>
  </headerFooter>
  <rowBreaks count="2" manualBreakCount="2">
    <brk id="26" max="5" man="1"/>
    <brk id="3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9"/>
  <sheetViews>
    <sheetView topLeftCell="A62" zoomScaleNormal="100" workbookViewId="0">
      <selection activeCell="C14" sqref="C14"/>
    </sheetView>
  </sheetViews>
  <sheetFormatPr defaultColWidth="9.140625" defaultRowHeight="15" x14ac:dyDescent="0.25"/>
  <cols>
    <col min="1" max="1" width="2" style="2" customWidth="1"/>
    <col min="2" max="2" width="4.140625" style="5" customWidth="1"/>
    <col min="3" max="3" width="61.28515625" style="2" customWidth="1"/>
    <col min="4" max="4" width="15.5703125" style="2" customWidth="1"/>
    <col min="5" max="5" width="15.7109375" style="2" customWidth="1"/>
    <col min="6" max="7" width="15.5703125" style="2" customWidth="1"/>
    <col min="8" max="8" width="3.7109375" style="2" customWidth="1"/>
    <col min="9" max="16384" width="9.140625" style="2"/>
  </cols>
  <sheetData>
    <row r="1" spans="2:9" ht="19.5" customHeight="1" x14ac:dyDescent="0.3">
      <c r="B1" s="159" t="s">
        <v>93</v>
      </c>
      <c r="C1" s="159"/>
      <c r="D1" s="159"/>
      <c r="E1" s="164"/>
      <c r="F1" s="164"/>
      <c r="G1" s="164"/>
    </row>
    <row r="2" spans="2:9" ht="19.5" customHeight="1" x14ac:dyDescent="0.3">
      <c r="B2" s="13"/>
      <c r="C2" s="13"/>
      <c r="D2" s="13"/>
    </row>
    <row r="3" spans="2:9" x14ac:dyDescent="0.25">
      <c r="B3" s="69" t="s">
        <v>89</v>
      </c>
      <c r="C3" s="70"/>
    </row>
    <row r="4" spans="2:9" ht="18" customHeight="1" x14ac:dyDescent="0.25">
      <c r="B4" s="165" t="s">
        <v>105</v>
      </c>
      <c r="C4" s="166"/>
      <c r="D4" s="166"/>
      <c r="E4" s="166"/>
      <c r="F4" s="167"/>
    </row>
    <row r="5" spans="2:9" ht="18" x14ac:dyDescent="0.25">
      <c r="B5" s="155" t="str">
        <f>"There are "&amp;COUNTBLANK(D8:F70)&amp;" questions you have not answered!"</f>
        <v>There are 29 questions you have not answered!</v>
      </c>
      <c r="C5" s="155"/>
      <c r="G5" s="62"/>
      <c r="H5" s="62"/>
      <c r="I5" s="62"/>
    </row>
    <row r="6" spans="2:9" x14ac:dyDescent="0.25">
      <c r="C6" s="51"/>
      <c r="D6" s="61"/>
      <c r="E6" s="61"/>
      <c r="F6" s="61"/>
      <c r="G6" s="62"/>
      <c r="H6" s="62"/>
      <c r="I6" s="62"/>
    </row>
    <row r="7" spans="2:9" ht="15.75" x14ac:dyDescent="0.25">
      <c r="B7" s="66" t="s">
        <v>94</v>
      </c>
      <c r="D7" s="61"/>
      <c r="E7" s="61"/>
      <c r="F7" s="61"/>
      <c r="H7" s="62"/>
      <c r="I7" s="62"/>
    </row>
    <row r="8" spans="2:9" ht="45" x14ac:dyDescent="0.25">
      <c r="B8" s="5">
        <v>1</v>
      </c>
      <c r="C8" s="42" t="s">
        <v>177</v>
      </c>
      <c r="D8" s="63" t="s">
        <v>33</v>
      </c>
      <c r="E8" s="63" t="s">
        <v>36</v>
      </c>
      <c r="F8" s="63" t="s">
        <v>34</v>
      </c>
      <c r="G8" s="63" t="s">
        <v>35</v>
      </c>
      <c r="H8" s="62"/>
      <c r="I8" s="62"/>
    </row>
    <row r="9" spans="2:9" x14ac:dyDescent="0.25">
      <c r="C9" s="38" t="s">
        <v>96</v>
      </c>
      <c r="D9" s="73"/>
      <c r="E9" s="73"/>
      <c r="F9" s="73"/>
      <c r="G9" s="123">
        <f>SUM(D9:F9)</f>
        <v>0</v>
      </c>
      <c r="H9" s="62"/>
      <c r="I9" s="62"/>
    </row>
    <row r="10" spans="2:9" x14ac:dyDescent="0.25">
      <c r="C10" s="38" t="s">
        <v>95</v>
      </c>
      <c r="D10" s="73"/>
      <c r="E10" s="73"/>
      <c r="F10" s="73"/>
      <c r="G10" s="123">
        <f>SUM(D10:F10)</f>
        <v>0</v>
      </c>
      <c r="H10" s="62"/>
      <c r="I10" s="62"/>
    </row>
    <row r="11" spans="2:9" x14ac:dyDescent="0.25">
      <c r="C11" s="52" t="s">
        <v>37</v>
      </c>
      <c r="D11" s="122">
        <f>SUM(D9:D10)</f>
        <v>0</v>
      </c>
      <c r="E11" s="122">
        <f t="shared" ref="E11:F11" si="0">SUM(E9:E10)</f>
        <v>0</v>
      </c>
      <c r="F11" s="122">
        <f t="shared" si="0"/>
        <v>0</v>
      </c>
      <c r="G11" s="122">
        <f>SUM(G9:G10)</f>
        <v>0</v>
      </c>
      <c r="H11" s="62"/>
      <c r="I11" s="62"/>
    </row>
    <row r="12" spans="2:9" x14ac:dyDescent="0.25">
      <c r="C12" s="52"/>
      <c r="D12" s="74" t="s">
        <v>103</v>
      </c>
      <c r="E12" s="31" t="s">
        <v>103</v>
      </c>
      <c r="F12" s="31" t="s">
        <v>103</v>
      </c>
      <c r="G12" s="62"/>
      <c r="H12" s="62"/>
      <c r="I12" s="62"/>
    </row>
    <row r="13" spans="2:9" ht="15.75" x14ac:dyDescent="0.25">
      <c r="B13" s="66" t="s">
        <v>27</v>
      </c>
      <c r="D13" s="74" t="s">
        <v>103</v>
      </c>
      <c r="E13" s="31" t="s">
        <v>103</v>
      </c>
      <c r="F13" s="31" t="s">
        <v>103</v>
      </c>
      <c r="G13" s="62"/>
      <c r="H13" s="62"/>
      <c r="I13" s="62"/>
    </row>
    <row r="14" spans="2:9" x14ac:dyDescent="0.25">
      <c r="B14" s="67" t="s">
        <v>178</v>
      </c>
      <c r="C14" s="28"/>
      <c r="D14" s="74" t="s">
        <v>103</v>
      </c>
      <c r="E14" s="31" t="s">
        <v>103</v>
      </c>
      <c r="F14" s="31" t="s">
        <v>103</v>
      </c>
      <c r="G14" s="62"/>
      <c r="H14" s="62"/>
      <c r="I14" s="62"/>
    </row>
    <row r="15" spans="2:9" x14ac:dyDescent="0.25">
      <c r="B15" s="37"/>
      <c r="C15" s="55"/>
      <c r="D15" s="74" t="s">
        <v>103</v>
      </c>
      <c r="E15" s="31" t="s">
        <v>103</v>
      </c>
      <c r="F15" s="31" t="s">
        <v>103</v>
      </c>
      <c r="G15" s="62"/>
      <c r="H15" s="62"/>
      <c r="I15" s="62"/>
    </row>
    <row r="16" spans="2:9" x14ac:dyDescent="0.25">
      <c r="B16" s="37">
        <v>2</v>
      </c>
      <c r="C16" s="56" t="s">
        <v>28</v>
      </c>
      <c r="D16" s="75"/>
      <c r="E16" s="31" t="s">
        <v>103</v>
      </c>
      <c r="F16" s="31" t="s">
        <v>103</v>
      </c>
      <c r="G16" s="62"/>
      <c r="H16" s="62"/>
      <c r="I16" s="62"/>
    </row>
    <row r="17" spans="2:9" x14ac:dyDescent="0.25">
      <c r="B17" s="37"/>
      <c r="C17" s="55"/>
      <c r="D17" s="74" t="s">
        <v>103</v>
      </c>
      <c r="E17" s="31" t="s">
        <v>103</v>
      </c>
      <c r="F17" s="31" t="s">
        <v>103</v>
      </c>
      <c r="G17" s="62"/>
      <c r="H17" s="62"/>
      <c r="I17" s="62"/>
    </row>
    <row r="18" spans="2:9" x14ac:dyDescent="0.25">
      <c r="B18" s="137" t="s">
        <v>136</v>
      </c>
      <c r="C18" s="56"/>
      <c r="D18" s="74" t="s">
        <v>103</v>
      </c>
      <c r="E18" s="31" t="s">
        <v>103</v>
      </c>
      <c r="F18" s="31" t="s">
        <v>103</v>
      </c>
      <c r="G18" s="62"/>
      <c r="H18" s="62"/>
      <c r="I18" s="62"/>
    </row>
    <row r="19" spans="2:9" ht="17.25" customHeight="1" x14ac:dyDescent="0.25">
      <c r="B19" s="37"/>
      <c r="C19" s="55" t="s">
        <v>97</v>
      </c>
      <c r="D19" s="75"/>
      <c r="E19" s="31" t="s">
        <v>103</v>
      </c>
      <c r="F19" s="31" t="s">
        <v>103</v>
      </c>
      <c r="G19" s="62"/>
      <c r="H19" s="62"/>
      <c r="I19" s="62"/>
    </row>
    <row r="20" spans="2:9" x14ac:dyDescent="0.25">
      <c r="B20" s="37"/>
      <c r="C20" s="53" t="s">
        <v>98</v>
      </c>
      <c r="D20" s="75"/>
      <c r="E20" s="31" t="s">
        <v>103</v>
      </c>
      <c r="F20" s="31" t="s">
        <v>103</v>
      </c>
      <c r="G20" s="62"/>
      <c r="H20" s="62"/>
      <c r="I20" s="62"/>
    </row>
    <row r="21" spans="2:9" x14ac:dyDescent="0.25">
      <c r="B21" s="37"/>
      <c r="C21" s="57" t="s">
        <v>99</v>
      </c>
      <c r="D21" s="75"/>
      <c r="E21" s="31" t="s">
        <v>103</v>
      </c>
      <c r="F21" s="31" t="s">
        <v>103</v>
      </c>
      <c r="G21" s="62"/>
      <c r="H21" s="62"/>
      <c r="I21" s="62"/>
    </row>
    <row r="22" spans="2:9" x14ac:dyDescent="0.25">
      <c r="B22" s="37"/>
      <c r="C22" s="53" t="s">
        <v>100</v>
      </c>
      <c r="D22" s="75"/>
      <c r="E22" s="31" t="s">
        <v>103</v>
      </c>
      <c r="F22" s="31" t="s">
        <v>103</v>
      </c>
      <c r="G22" s="62"/>
      <c r="H22" s="62"/>
      <c r="I22" s="62"/>
    </row>
    <row r="23" spans="2:9" x14ac:dyDescent="0.25">
      <c r="B23" s="37"/>
      <c r="C23" s="53" t="s">
        <v>101</v>
      </c>
      <c r="D23" s="75"/>
      <c r="E23" s="31" t="s">
        <v>103</v>
      </c>
      <c r="F23" s="31" t="s">
        <v>103</v>
      </c>
      <c r="G23" s="62"/>
      <c r="H23" s="62"/>
      <c r="I23" s="62"/>
    </row>
    <row r="24" spans="2:9" x14ac:dyDescent="0.25">
      <c r="B24" s="37"/>
      <c r="C24" s="53" t="s">
        <v>102</v>
      </c>
      <c r="D24" s="75"/>
      <c r="E24" s="31" t="s">
        <v>103</v>
      </c>
      <c r="F24" s="31" t="s">
        <v>103</v>
      </c>
      <c r="G24" s="62"/>
      <c r="H24" s="62"/>
      <c r="I24" s="62"/>
    </row>
    <row r="25" spans="2:9" x14ac:dyDescent="0.25">
      <c r="B25" s="37"/>
      <c r="C25" s="55"/>
      <c r="D25" s="74" t="s">
        <v>103</v>
      </c>
      <c r="E25" s="31" t="s">
        <v>103</v>
      </c>
      <c r="F25" s="31" t="s">
        <v>103</v>
      </c>
      <c r="G25" s="62"/>
      <c r="H25" s="62"/>
      <c r="I25" s="62"/>
    </row>
    <row r="26" spans="2:9" x14ac:dyDescent="0.25">
      <c r="B26" s="137" t="s">
        <v>137</v>
      </c>
      <c r="C26" s="56"/>
      <c r="D26" s="74" t="s">
        <v>103</v>
      </c>
      <c r="E26" s="31" t="s">
        <v>103</v>
      </c>
      <c r="F26" s="31" t="s">
        <v>103</v>
      </c>
      <c r="G26" s="62"/>
      <c r="H26" s="62"/>
      <c r="I26" s="62"/>
    </row>
    <row r="27" spans="2:9" x14ac:dyDescent="0.25">
      <c r="B27" s="37"/>
      <c r="C27" s="55" t="s">
        <v>97</v>
      </c>
      <c r="D27" s="64">
        <f t="shared" ref="D27:D32" si="1">IFERROR(D19/$D$16,0)</f>
        <v>0</v>
      </c>
      <c r="E27" s="31" t="s">
        <v>103</v>
      </c>
      <c r="F27" s="31" t="s">
        <v>103</v>
      </c>
      <c r="G27" s="62"/>
      <c r="H27" s="62"/>
      <c r="I27" s="62"/>
    </row>
    <row r="28" spans="2:9" x14ac:dyDescent="0.25">
      <c r="B28" s="37"/>
      <c r="C28" s="53" t="s">
        <v>98</v>
      </c>
      <c r="D28" s="64">
        <f t="shared" si="1"/>
        <v>0</v>
      </c>
      <c r="E28" s="31" t="s">
        <v>103</v>
      </c>
      <c r="F28" s="31" t="s">
        <v>103</v>
      </c>
      <c r="G28" s="62"/>
      <c r="H28" s="62"/>
      <c r="I28" s="62"/>
    </row>
    <row r="29" spans="2:9" x14ac:dyDescent="0.25">
      <c r="B29" s="37"/>
      <c r="C29" s="57" t="s">
        <v>99</v>
      </c>
      <c r="D29" s="64">
        <f t="shared" si="1"/>
        <v>0</v>
      </c>
      <c r="E29" s="31" t="s">
        <v>103</v>
      </c>
      <c r="F29" s="31" t="s">
        <v>103</v>
      </c>
      <c r="G29" s="62"/>
      <c r="H29" s="62"/>
      <c r="I29" s="62"/>
    </row>
    <row r="30" spans="2:9" x14ac:dyDescent="0.25">
      <c r="B30" s="37"/>
      <c r="C30" s="53" t="s">
        <v>100</v>
      </c>
      <c r="D30" s="64">
        <f t="shared" si="1"/>
        <v>0</v>
      </c>
      <c r="E30" s="31" t="s">
        <v>103</v>
      </c>
      <c r="F30" s="31" t="s">
        <v>103</v>
      </c>
      <c r="G30" s="62"/>
      <c r="H30" s="62"/>
      <c r="I30" s="62"/>
    </row>
    <row r="31" spans="2:9" x14ac:dyDescent="0.25">
      <c r="B31" s="37"/>
      <c r="C31" s="53" t="s">
        <v>101</v>
      </c>
      <c r="D31" s="64">
        <f t="shared" si="1"/>
        <v>0</v>
      </c>
      <c r="E31" s="31" t="s">
        <v>103</v>
      </c>
      <c r="F31" s="31" t="s">
        <v>103</v>
      </c>
      <c r="G31" s="62"/>
      <c r="H31" s="62"/>
      <c r="I31" s="62"/>
    </row>
    <row r="32" spans="2:9" x14ac:dyDescent="0.25">
      <c r="B32" s="37"/>
      <c r="C32" s="53" t="s">
        <v>102</v>
      </c>
      <c r="D32" s="64">
        <f t="shared" si="1"/>
        <v>0</v>
      </c>
      <c r="E32" s="31" t="s">
        <v>103</v>
      </c>
      <c r="F32" s="31" t="s">
        <v>103</v>
      </c>
      <c r="G32" s="62"/>
      <c r="H32" s="62"/>
      <c r="I32" s="62"/>
    </row>
    <row r="33" spans="2:9" x14ac:dyDescent="0.25">
      <c r="B33" s="37"/>
      <c r="C33" s="55"/>
      <c r="D33" s="74" t="s">
        <v>103</v>
      </c>
      <c r="E33" s="31" t="s">
        <v>103</v>
      </c>
      <c r="F33" s="31" t="s">
        <v>103</v>
      </c>
      <c r="G33" s="62"/>
      <c r="H33" s="62"/>
      <c r="I33" s="62"/>
    </row>
    <row r="34" spans="2:9" ht="30" x14ac:dyDescent="0.25">
      <c r="B34" s="37">
        <v>5</v>
      </c>
      <c r="C34" s="56" t="s">
        <v>29</v>
      </c>
      <c r="D34" s="74" t="s">
        <v>103</v>
      </c>
      <c r="E34" s="31" t="s">
        <v>103</v>
      </c>
      <c r="F34" s="31" t="s">
        <v>103</v>
      </c>
      <c r="G34" s="62"/>
      <c r="H34" s="62"/>
      <c r="I34" s="62"/>
    </row>
    <row r="35" spans="2:9" x14ac:dyDescent="0.25">
      <c r="B35" s="37"/>
      <c r="C35" s="55" t="s">
        <v>97</v>
      </c>
      <c r="D35" s="76"/>
      <c r="E35" s="31" t="s">
        <v>103</v>
      </c>
      <c r="F35" s="31" t="s">
        <v>103</v>
      </c>
      <c r="G35" s="126" t="str">
        <f>IF(D35&gt;D19, "Should not be greater than value in #3a", "")</f>
        <v/>
      </c>
      <c r="H35" s="62"/>
      <c r="I35" s="62"/>
    </row>
    <row r="36" spans="2:9" x14ac:dyDescent="0.25">
      <c r="B36" s="37"/>
      <c r="C36" s="53" t="s">
        <v>98</v>
      </c>
      <c r="D36" s="76"/>
      <c r="E36" s="31" t="s">
        <v>103</v>
      </c>
      <c r="F36" s="31" t="s">
        <v>103</v>
      </c>
      <c r="G36" s="126" t="str">
        <f>IF(D36&gt;D20, "Should not be greater than value in #3b", "")</f>
        <v/>
      </c>
      <c r="H36" s="62"/>
      <c r="I36" s="62"/>
    </row>
    <row r="37" spans="2:9" x14ac:dyDescent="0.25">
      <c r="B37" s="37"/>
      <c r="C37" s="57" t="s">
        <v>99</v>
      </c>
      <c r="D37" s="76"/>
      <c r="E37" s="31" t="s">
        <v>103</v>
      </c>
      <c r="F37" s="31" t="s">
        <v>103</v>
      </c>
      <c r="G37" s="126" t="str">
        <f>IF(D37&gt;D21, "Should not be greater than value in #3c", "")</f>
        <v/>
      </c>
      <c r="H37" s="62"/>
      <c r="I37" s="62"/>
    </row>
    <row r="38" spans="2:9" x14ac:dyDescent="0.25">
      <c r="B38" s="37"/>
      <c r="C38" s="53" t="s">
        <v>100</v>
      </c>
      <c r="D38" s="76"/>
      <c r="E38" s="31" t="s">
        <v>103</v>
      </c>
      <c r="F38" s="31" t="s">
        <v>103</v>
      </c>
      <c r="G38" s="126" t="str">
        <f>IF(D38&gt;D22, "Should not be greater than value in #3d", "")</f>
        <v/>
      </c>
      <c r="H38" s="62"/>
      <c r="I38" s="62"/>
    </row>
    <row r="39" spans="2:9" x14ac:dyDescent="0.25">
      <c r="B39" s="37"/>
      <c r="C39" s="53" t="s">
        <v>101</v>
      </c>
      <c r="D39" s="76"/>
      <c r="E39" s="31" t="s">
        <v>103</v>
      </c>
      <c r="F39" s="31" t="s">
        <v>103</v>
      </c>
      <c r="G39" s="126" t="str">
        <f>IF(D39&gt;D23, "Should not be greater than value in #3e", "")</f>
        <v/>
      </c>
      <c r="H39" s="62"/>
      <c r="I39" s="62"/>
    </row>
    <row r="40" spans="2:9" x14ac:dyDescent="0.25">
      <c r="B40" s="37"/>
      <c r="C40" s="53" t="s">
        <v>102</v>
      </c>
      <c r="D40" s="76"/>
      <c r="E40" s="31" t="s">
        <v>103</v>
      </c>
      <c r="F40" s="31" t="s">
        <v>103</v>
      </c>
      <c r="G40" s="126" t="str">
        <f>IF(D40&gt;D24, "Should not be greater than value in #3f", "")</f>
        <v/>
      </c>
      <c r="H40" s="62"/>
      <c r="I40" s="62"/>
    </row>
    <row r="41" spans="2:9" x14ac:dyDescent="0.25">
      <c r="B41" s="37"/>
      <c r="C41" s="55"/>
      <c r="D41" s="31" t="s">
        <v>103</v>
      </c>
      <c r="E41" s="31" t="s">
        <v>103</v>
      </c>
      <c r="F41" s="31" t="s">
        <v>103</v>
      </c>
      <c r="G41" s="62"/>
      <c r="H41" s="62"/>
      <c r="I41" s="62"/>
    </row>
    <row r="42" spans="2:9" ht="30" x14ac:dyDescent="0.25">
      <c r="B42" s="37">
        <v>6</v>
      </c>
      <c r="C42" s="56" t="s">
        <v>30</v>
      </c>
      <c r="D42" s="31" t="s">
        <v>103</v>
      </c>
      <c r="E42" s="31" t="s">
        <v>103</v>
      </c>
      <c r="F42" s="31" t="s">
        <v>103</v>
      </c>
      <c r="G42" s="62"/>
      <c r="H42" s="62"/>
      <c r="I42" s="62"/>
    </row>
    <row r="43" spans="2:9" x14ac:dyDescent="0.25">
      <c r="B43" s="37"/>
      <c r="C43" s="55" t="s">
        <v>97</v>
      </c>
      <c r="D43" s="64">
        <f>IFERROR(D35/$D$16,0)</f>
        <v>0</v>
      </c>
      <c r="E43" s="31" t="s">
        <v>103</v>
      </c>
      <c r="F43" s="31" t="s">
        <v>103</v>
      </c>
      <c r="G43" s="62"/>
      <c r="H43" s="62"/>
      <c r="I43" s="62"/>
    </row>
    <row r="44" spans="2:9" x14ac:dyDescent="0.25">
      <c r="B44" s="37"/>
      <c r="C44" s="53" t="s">
        <v>98</v>
      </c>
      <c r="D44" s="64">
        <f t="shared" ref="D44:D48" si="2">IFERROR(D36/$D$16,0)</f>
        <v>0</v>
      </c>
      <c r="E44" s="31" t="s">
        <v>103</v>
      </c>
      <c r="F44" s="31" t="s">
        <v>103</v>
      </c>
      <c r="G44" s="62"/>
      <c r="H44" s="62"/>
      <c r="I44" s="62"/>
    </row>
    <row r="45" spans="2:9" x14ac:dyDescent="0.25">
      <c r="B45" s="37"/>
      <c r="C45" s="57" t="s">
        <v>99</v>
      </c>
      <c r="D45" s="64">
        <f t="shared" si="2"/>
        <v>0</v>
      </c>
      <c r="E45" s="31" t="s">
        <v>103</v>
      </c>
      <c r="F45" s="31" t="s">
        <v>103</v>
      </c>
      <c r="G45" s="62"/>
      <c r="H45" s="62"/>
      <c r="I45" s="62"/>
    </row>
    <row r="46" spans="2:9" x14ac:dyDescent="0.25">
      <c r="B46" s="37"/>
      <c r="C46" s="53" t="s">
        <v>100</v>
      </c>
      <c r="D46" s="64">
        <f t="shared" si="2"/>
        <v>0</v>
      </c>
      <c r="E46" s="31" t="s">
        <v>103</v>
      </c>
      <c r="F46" s="31" t="s">
        <v>103</v>
      </c>
      <c r="G46" s="62"/>
      <c r="H46" s="62"/>
      <c r="I46" s="62"/>
    </row>
    <row r="47" spans="2:9" x14ac:dyDescent="0.25">
      <c r="B47" s="37"/>
      <c r="C47" s="53" t="s">
        <v>101</v>
      </c>
      <c r="D47" s="64">
        <f t="shared" si="2"/>
        <v>0</v>
      </c>
      <c r="E47" s="31" t="s">
        <v>103</v>
      </c>
      <c r="F47" s="31" t="s">
        <v>103</v>
      </c>
      <c r="G47" s="62"/>
      <c r="H47" s="62"/>
      <c r="I47" s="62"/>
    </row>
    <row r="48" spans="2:9" x14ac:dyDescent="0.25">
      <c r="B48" s="37"/>
      <c r="C48" s="53" t="s">
        <v>102</v>
      </c>
      <c r="D48" s="64">
        <f t="shared" si="2"/>
        <v>0</v>
      </c>
      <c r="E48" s="31" t="s">
        <v>103</v>
      </c>
      <c r="F48" s="31" t="s">
        <v>103</v>
      </c>
      <c r="G48" s="62"/>
      <c r="H48" s="62"/>
      <c r="I48" s="62"/>
    </row>
    <row r="49" spans="2:9" x14ac:dyDescent="0.25">
      <c r="B49" s="37"/>
      <c r="C49" s="53"/>
      <c r="D49" s="31" t="s">
        <v>103</v>
      </c>
      <c r="E49" s="31" t="s">
        <v>103</v>
      </c>
      <c r="F49" s="31" t="s">
        <v>103</v>
      </c>
      <c r="G49" s="62"/>
      <c r="H49" s="62"/>
      <c r="I49" s="62"/>
    </row>
    <row r="50" spans="2:9" ht="30" x14ac:dyDescent="0.25">
      <c r="B50" s="37">
        <v>7</v>
      </c>
      <c r="C50" s="56" t="s">
        <v>31</v>
      </c>
      <c r="D50" s="31" t="s">
        <v>103</v>
      </c>
      <c r="E50" s="31" t="s">
        <v>103</v>
      </c>
      <c r="F50" s="31" t="s">
        <v>103</v>
      </c>
      <c r="G50" s="62"/>
      <c r="H50" s="62"/>
      <c r="I50" s="62"/>
    </row>
    <row r="51" spans="2:9" x14ac:dyDescent="0.25">
      <c r="B51" s="37"/>
      <c r="C51" s="55" t="s">
        <v>97</v>
      </c>
      <c r="D51" s="72"/>
      <c r="E51" s="31" t="s">
        <v>103</v>
      </c>
      <c r="F51" s="31" t="s">
        <v>103</v>
      </c>
      <c r="G51" s="126" t="str">
        <f>IF(D51&gt;D35, "Should not be greater than value in #5a", "")</f>
        <v/>
      </c>
      <c r="H51" s="62"/>
      <c r="I51" s="62"/>
    </row>
    <row r="52" spans="2:9" x14ac:dyDescent="0.25">
      <c r="B52" s="37"/>
      <c r="C52" s="53" t="s">
        <v>98</v>
      </c>
      <c r="D52" s="72"/>
      <c r="E52" s="31" t="s">
        <v>103</v>
      </c>
      <c r="F52" s="31" t="s">
        <v>103</v>
      </c>
      <c r="G52" s="126" t="str">
        <f>IF(D52&gt;D36, "Should not be greater than value in #5b", "")</f>
        <v/>
      </c>
      <c r="H52" s="62"/>
      <c r="I52" s="62"/>
    </row>
    <row r="53" spans="2:9" x14ac:dyDescent="0.25">
      <c r="B53" s="37"/>
      <c r="C53" s="57" t="s">
        <v>99</v>
      </c>
      <c r="D53" s="72"/>
      <c r="E53" s="31" t="s">
        <v>103</v>
      </c>
      <c r="F53" s="31" t="s">
        <v>103</v>
      </c>
      <c r="G53" s="126" t="str">
        <f>IF(D53&gt;D37, "Should not be greater than value in #5c", "")</f>
        <v/>
      </c>
      <c r="H53" s="62"/>
      <c r="I53" s="62"/>
    </row>
    <row r="54" spans="2:9" x14ac:dyDescent="0.25">
      <c r="B54" s="37"/>
      <c r="C54" s="53" t="s">
        <v>100</v>
      </c>
      <c r="D54" s="72"/>
      <c r="E54" s="31" t="s">
        <v>103</v>
      </c>
      <c r="F54" s="31" t="s">
        <v>103</v>
      </c>
      <c r="G54" s="126" t="str">
        <f>IF(D54&gt;D38, "Should not be greater than value in #5d", "")</f>
        <v/>
      </c>
      <c r="H54" s="62"/>
      <c r="I54" s="62"/>
    </row>
    <row r="55" spans="2:9" x14ac:dyDescent="0.25">
      <c r="B55" s="37"/>
      <c r="C55" s="53" t="s">
        <v>101</v>
      </c>
      <c r="D55" s="72"/>
      <c r="E55" s="31" t="s">
        <v>103</v>
      </c>
      <c r="F55" s="31" t="s">
        <v>103</v>
      </c>
      <c r="G55" s="126" t="str">
        <f>IF(D55&gt;D39, "Should not be greater than value in #5e", "")</f>
        <v/>
      </c>
      <c r="H55" s="62"/>
      <c r="I55" s="62"/>
    </row>
    <row r="56" spans="2:9" x14ac:dyDescent="0.25">
      <c r="B56" s="37"/>
      <c r="C56" s="53" t="s">
        <v>102</v>
      </c>
      <c r="D56" s="72"/>
      <c r="E56" s="31" t="s">
        <v>103</v>
      </c>
      <c r="F56" s="31" t="s">
        <v>103</v>
      </c>
      <c r="G56" s="126" t="str">
        <f>IF(D56&gt;D40, "Should not be greater than value in #5f", "")</f>
        <v/>
      </c>
      <c r="H56" s="62"/>
      <c r="I56" s="62"/>
    </row>
    <row r="57" spans="2:9" x14ac:dyDescent="0.25">
      <c r="B57" s="37"/>
      <c r="C57" s="55"/>
      <c r="D57" s="31" t="s">
        <v>103</v>
      </c>
      <c r="E57" s="31" t="s">
        <v>103</v>
      </c>
      <c r="F57" s="31" t="s">
        <v>103</v>
      </c>
      <c r="G57" s="62"/>
      <c r="H57" s="62"/>
      <c r="I57" s="62"/>
    </row>
    <row r="58" spans="2:9" ht="30" x14ac:dyDescent="0.25">
      <c r="B58" s="37">
        <v>8</v>
      </c>
      <c r="C58" s="56" t="s">
        <v>32</v>
      </c>
      <c r="D58" s="31" t="s">
        <v>103</v>
      </c>
      <c r="E58" s="31" t="s">
        <v>103</v>
      </c>
      <c r="F58" s="31" t="s">
        <v>103</v>
      </c>
      <c r="G58" s="62"/>
      <c r="H58" s="62"/>
      <c r="I58" s="62"/>
    </row>
    <row r="59" spans="2:9" x14ac:dyDescent="0.25">
      <c r="B59" s="37"/>
      <c r="C59" s="55" t="s">
        <v>97</v>
      </c>
      <c r="D59" s="64">
        <f>IFERROR(D51/$D$16,0)</f>
        <v>0</v>
      </c>
      <c r="E59" s="31" t="s">
        <v>103</v>
      </c>
      <c r="F59" s="31" t="s">
        <v>103</v>
      </c>
      <c r="G59" s="62"/>
      <c r="H59" s="62"/>
      <c r="I59" s="62"/>
    </row>
    <row r="60" spans="2:9" x14ac:dyDescent="0.25">
      <c r="B60" s="37"/>
      <c r="C60" s="53" t="s">
        <v>98</v>
      </c>
      <c r="D60" s="64">
        <f t="shared" ref="D60:D64" si="3">IFERROR(D52/$D$16,0)</f>
        <v>0</v>
      </c>
      <c r="E60" s="31" t="s">
        <v>103</v>
      </c>
      <c r="F60" s="31" t="s">
        <v>103</v>
      </c>
      <c r="G60" s="62"/>
      <c r="H60" s="62"/>
      <c r="I60" s="62"/>
    </row>
    <row r="61" spans="2:9" x14ac:dyDescent="0.25">
      <c r="B61" s="37"/>
      <c r="C61" s="57" t="s">
        <v>99</v>
      </c>
      <c r="D61" s="64">
        <f t="shared" si="3"/>
        <v>0</v>
      </c>
      <c r="E61" s="31" t="s">
        <v>103</v>
      </c>
      <c r="F61" s="31" t="s">
        <v>103</v>
      </c>
      <c r="G61" s="61"/>
      <c r="H61" s="62"/>
      <c r="I61" s="62"/>
    </row>
    <row r="62" spans="2:9" x14ac:dyDescent="0.25">
      <c r="B62" s="37"/>
      <c r="C62" s="53" t="s">
        <v>100</v>
      </c>
      <c r="D62" s="64">
        <f t="shared" si="3"/>
        <v>0</v>
      </c>
      <c r="E62" s="31" t="s">
        <v>103</v>
      </c>
      <c r="F62" s="31" t="s">
        <v>103</v>
      </c>
      <c r="G62" s="61"/>
      <c r="H62" s="62"/>
      <c r="I62" s="62"/>
    </row>
    <row r="63" spans="2:9" x14ac:dyDescent="0.25">
      <c r="B63" s="37"/>
      <c r="C63" s="53" t="s">
        <v>101</v>
      </c>
      <c r="D63" s="64">
        <f t="shared" si="3"/>
        <v>0</v>
      </c>
      <c r="E63" s="31" t="s">
        <v>103</v>
      </c>
      <c r="F63" s="31" t="s">
        <v>103</v>
      </c>
      <c r="G63" s="61"/>
      <c r="H63" s="62"/>
      <c r="I63" s="62"/>
    </row>
    <row r="64" spans="2:9" x14ac:dyDescent="0.25">
      <c r="B64" s="37"/>
      <c r="C64" s="53" t="s">
        <v>102</v>
      </c>
      <c r="D64" s="64">
        <f t="shared" si="3"/>
        <v>0</v>
      </c>
      <c r="E64" s="31" t="s">
        <v>103</v>
      </c>
      <c r="F64" s="31" t="s">
        <v>103</v>
      </c>
      <c r="G64" s="61"/>
      <c r="H64" s="62"/>
      <c r="I64" s="62"/>
    </row>
    <row r="65" spans="2:9" x14ac:dyDescent="0.25">
      <c r="B65" s="37"/>
      <c r="C65" s="38"/>
      <c r="D65" s="31" t="s">
        <v>103</v>
      </c>
      <c r="E65" s="31" t="s">
        <v>103</v>
      </c>
      <c r="F65" s="31" t="s">
        <v>103</v>
      </c>
      <c r="G65" s="61"/>
      <c r="H65" s="62"/>
      <c r="I65" s="62"/>
    </row>
    <row r="66" spans="2:9" x14ac:dyDescent="0.25">
      <c r="B66" s="37">
        <v>9</v>
      </c>
      <c r="C66" s="54" t="s">
        <v>38</v>
      </c>
      <c r="D66" s="65" t="s">
        <v>40</v>
      </c>
      <c r="E66" s="65" t="s">
        <v>41</v>
      </c>
      <c r="F66" s="65" t="s">
        <v>42</v>
      </c>
      <c r="G66" s="61"/>
      <c r="H66" s="62"/>
      <c r="I66" s="62"/>
    </row>
    <row r="67" spans="2:9" ht="39" x14ac:dyDescent="0.25">
      <c r="B67" s="68"/>
      <c r="C67" s="60" t="s">
        <v>39</v>
      </c>
      <c r="D67" s="71"/>
      <c r="E67" s="71"/>
      <c r="F67" s="71"/>
      <c r="G67" s="61"/>
      <c r="H67" s="62"/>
      <c r="I67" s="62"/>
    </row>
    <row r="68" spans="2:9" x14ac:dyDescent="0.25">
      <c r="B68" s="37"/>
      <c r="C68" s="38"/>
      <c r="D68" s="31" t="s">
        <v>103</v>
      </c>
      <c r="E68" s="31" t="s">
        <v>103</v>
      </c>
      <c r="F68" s="31" t="s">
        <v>103</v>
      </c>
      <c r="G68" s="61"/>
      <c r="H68" s="62"/>
      <c r="I68" s="62"/>
    </row>
    <row r="69" spans="2:9" x14ac:dyDescent="0.25">
      <c r="B69" s="37">
        <v>10</v>
      </c>
      <c r="C69" s="58" t="s">
        <v>43</v>
      </c>
      <c r="D69" s="65" t="s">
        <v>52</v>
      </c>
      <c r="E69" s="31" t="s">
        <v>103</v>
      </c>
      <c r="F69" s="31" t="s">
        <v>103</v>
      </c>
      <c r="G69" s="61"/>
      <c r="H69" s="62"/>
      <c r="I69" s="62"/>
    </row>
    <row r="70" spans="2:9" ht="39.75" customHeight="1" x14ac:dyDescent="0.25">
      <c r="B70" s="37"/>
      <c r="C70" s="59" t="s">
        <v>44</v>
      </c>
      <c r="D70" s="71"/>
      <c r="E70" s="31" t="s">
        <v>103</v>
      </c>
      <c r="F70" s="31" t="s">
        <v>103</v>
      </c>
      <c r="G70" s="61"/>
      <c r="H70" s="62"/>
      <c r="I70" s="62"/>
    </row>
    <row r="71" spans="2:9" ht="18.75" customHeight="1" x14ac:dyDescent="0.25">
      <c r="B71" s="37"/>
      <c r="C71" s="38"/>
      <c r="D71" s="31" t="s">
        <v>103</v>
      </c>
      <c r="E71" s="31" t="s">
        <v>103</v>
      </c>
      <c r="F71" s="31" t="s">
        <v>103</v>
      </c>
      <c r="G71" s="28"/>
    </row>
    <row r="72" spans="2:9" x14ac:dyDescent="0.25">
      <c r="B72" s="37"/>
      <c r="C72" s="38"/>
      <c r="D72" s="31"/>
      <c r="E72" s="31"/>
      <c r="F72" s="31"/>
      <c r="G72" s="28"/>
    </row>
    <row r="73" spans="2:9" x14ac:dyDescent="0.25">
      <c r="B73" s="37"/>
      <c r="C73" s="38"/>
      <c r="G73" s="28"/>
    </row>
    <row r="74" spans="2:9" x14ac:dyDescent="0.25">
      <c r="B74" s="37"/>
      <c r="C74" s="38"/>
      <c r="G74" s="28"/>
    </row>
    <row r="75" spans="2:9" x14ac:dyDescent="0.25">
      <c r="B75" s="37"/>
      <c r="C75" s="38"/>
      <c r="G75" s="28"/>
    </row>
    <row r="76" spans="2:9" ht="111" customHeight="1" x14ac:dyDescent="0.25">
      <c r="B76" s="37"/>
      <c r="C76" s="38"/>
      <c r="G76" s="28"/>
    </row>
    <row r="77" spans="2:9" x14ac:dyDescent="0.25">
      <c r="B77" s="37"/>
      <c r="C77" s="38"/>
      <c r="G77" s="28"/>
    </row>
    <row r="78" spans="2:9" x14ac:dyDescent="0.25">
      <c r="B78" s="37"/>
      <c r="C78" s="38"/>
      <c r="G78" s="28"/>
    </row>
    <row r="79" spans="2:9" x14ac:dyDescent="0.25">
      <c r="B79" s="37"/>
      <c r="C79" s="38"/>
      <c r="G79" s="28"/>
    </row>
    <row r="80" spans="2:9" x14ac:dyDescent="0.25">
      <c r="B80" s="37"/>
      <c r="C80" s="38"/>
      <c r="G80" s="28"/>
    </row>
    <row r="81" spans="2:8" x14ac:dyDescent="0.25">
      <c r="B81" s="37"/>
      <c r="C81" s="38"/>
      <c r="G81" s="28"/>
      <c r="H81" s="28"/>
    </row>
    <row r="82" spans="2:8" x14ac:dyDescent="0.25">
      <c r="B82" s="37"/>
      <c r="C82" s="38"/>
      <c r="H82" s="28"/>
    </row>
    <row r="83" spans="2:8" x14ac:dyDescent="0.25">
      <c r="B83" s="37"/>
      <c r="C83" s="38"/>
      <c r="H83" s="28"/>
    </row>
    <row r="84" spans="2:8" x14ac:dyDescent="0.25">
      <c r="B84" s="37"/>
      <c r="C84" s="38"/>
      <c r="H84" s="28"/>
    </row>
    <row r="85" spans="2:8" x14ac:dyDescent="0.25">
      <c r="B85" s="37"/>
      <c r="C85" s="38"/>
      <c r="H85" s="28"/>
    </row>
    <row r="86" spans="2:8" x14ac:dyDescent="0.25">
      <c r="B86" s="37"/>
      <c r="C86" s="38"/>
      <c r="H86" s="28"/>
    </row>
    <row r="87" spans="2:8" x14ac:dyDescent="0.25">
      <c r="B87" s="37"/>
      <c r="C87" s="38"/>
      <c r="H87" s="28"/>
    </row>
    <row r="88" spans="2:8" x14ac:dyDescent="0.25">
      <c r="B88" s="37"/>
      <c r="C88" s="38"/>
      <c r="G88" s="28"/>
      <c r="H88" s="28"/>
    </row>
    <row r="89" spans="2:8" x14ac:dyDescent="0.25">
      <c r="B89" s="37"/>
      <c r="C89" s="38"/>
    </row>
    <row r="90" spans="2:8" x14ac:dyDescent="0.25">
      <c r="B90" s="37"/>
      <c r="C90" s="38"/>
    </row>
    <row r="91" spans="2:8" x14ac:dyDescent="0.25">
      <c r="B91" s="37"/>
      <c r="C91" s="38"/>
    </row>
    <row r="92" spans="2:8" x14ac:dyDescent="0.25">
      <c r="B92" s="37"/>
      <c r="C92" s="38"/>
    </row>
    <row r="93" spans="2:8" x14ac:dyDescent="0.25">
      <c r="B93" s="37"/>
      <c r="C93" s="38"/>
    </row>
    <row r="94" spans="2:8" x14ac:dyDescent="0.25">
      <c r="B94" s="37"/>
      <c r="C94" s="38"/>
    </row>
    <row r="95" spans="2:8" x14ac:dyDescent="0.25">
      <c r="B95" s="37"/>
      <c r="C95" s="38"/>
    </row>
    <row r="96" spans="2:8" x14ac:dyDescent="0.25">
      <c r="B96" s="37"/>
      <c r="C96" s="38"/>
    </row>
    <row r="97" spans="2:3" x14ac:dyDescent="0.25">
      <c r="B97" s="37"/>
      <c r="C97" s="38"/>
    </row>
    <row r="98" spans="2:3" x14ac:dyDescent="0.25">
      <c r="B98" s="37"/>
      <c r="C98" s="38"/>
    </row>
    <row r="99" spans="2:3" x14ac:dyDescent="0.25">
      <c r="B99" s="37"/>
      <c r="C99" s="38"/>
    </row>
    <row r="100" spans="2:3" x14ac:dyDescent="0.25">
      <c r="B100" s="37"/>
      <c r="C100" s="38"/>
    </row>
    <row r="101" spans="2:3" x14ac:dyDescent="0.25">
      <c r="B101" s="37"/>
      <c r="C101" s="38"/>
    </row>
    <row r="102" spans="2:3" x14ac:dyDescent="0.25">
      <c r="B102" s="37"/>
      <c r="C102" s="38"/>
    </row>
    <row r="103" spans="2:3" x14ac:dyDescent="0.25">
      <c r="B103" s="37"/>
      <c r="C103" s="38"/>
    </row>
    <row r="104" spans="2:3" x14ac:dyDescent="0.25">
      <c r="B104" s="37"/>
      <c r="C104" s="38"/>
    </row>
    <row r="105" spans="2:3" x14ac:dyDescent="0.25">
      <c r="B105" s="37"/>
      <c r="C105" s="38"/>
    </row>
    <row r="106" spans="2:3" x14ac:dyDescent="0.25">
      <c r="B106" s="37"/>
      <c r="C106" s="38"/>
    </row>
    <row r="107" spans="2:3" x14ac:dyDescent="0.25">
      <c r="B107" s="37"/>
      <c r="C107" s="38"/>
    </row>
    <row r="108" spans="2:3" x14ac:dyDescent="0.25">
      <c r="B108" s="37"/>
      <c r="C108" s="38"/>
    </row>
    <row r="109" spans="2:3" x14ac:dyDescent="0.25">
      <c r="B109" s="37"/>
      <c r="C109" s="38"/>
    </row>
    <row r="110" spans="2:3" x14ac:dyDescent="0.25">
      <c r="B110" s="37"/>
      <c r="C110" s="38"/>
    </row>
    <row r="111" spans="2:3" x14ac:dyDescent="0.25">
      <c r="B111" s="37"/>
      <c r="C111" s="38"/>
    </row>
    <row r="112" spans="2:3" x14ac:dyDescent="0.25">
      <c r="B112" s="37"/>
      <c r="C112" s="38"/>
    </row>
    <row r="113" spans="2:3" x14ac:dyDescent="0.25">
      <c r="B113" s="37"/>
      <c r="C113" s="38"/>
    </row>
    <row r="114" spans="2:3" x14ac:dyDescent="0.25">
      <c r="B114" s="37"/>
      <c r="C114" s="38"/>
    </row>
    <row r="115" spans="2:3" x14ac:dyDescent="0.25">
      <c r="B115" s="37"/>
      <c r="C115" s="38"/>
    </row>
    <row r="116" spans="2:3" x14ac:dyDescent="0.25">
      <c r="B116" s="37"/>
      <c r="C116" s="38"/>
    </row>
    <row r="117" spans="2:3" x14ac:dyDescent="0.25">
      <c r="B117" s="37"/>
      <c r="C117" s="38"/>
    </row>
    <row r="118" spans="2:3" x14ac:dyDescent="0.25">
      <c r="B118" s="37"/>
      <c r="C118" s="38"/>
    </row>
    <row r="119" spans="2:3" x14ac:dyDescent="0.25">
      <c r="B119" s="37"/>
      <c r="C119" s="38"/>
    </row>
    <row r="120" spans="2:3" x14ac:dyDescent="0.25">
      <c r="B120" s="37"/>
      <c r="C120" s="38"/>
    </row>
    <row r="121" spans="2:3" x14ac:dyDescent="0.25">
      <c r="B121" s="37"/>
      <c r="C121" s="38"/>
    </row>
    <row r="122" spans="2:3" x14ac:dyDescent="0.25">
      <c r="B122" s="37"/>
      <c r="C122" s="38"/>
    </row>
    <row r="123" spans="2:3" x14ac:dyDescent="0.25">
      <c r="B123" s="37"/>
      <c r="C123" s="38"/>
    </row>
    <row r="124" spans="2:3" x14ac:dyDescent="0.25">
      <c r="B124" s="37"/>
      <c r="C124" s="38"/>
    </row>
    <row r="125" spans="2:3" x14ac:dyDescent="0.25">
      <c r="B125" s="37"/>
      <c r="C125" s="38"/>
    </row>
    <row r="126" spans="2:3" x14ac:dyDescent="0.25">
      <c r="B126" s="37"/>
      <c r="C126" s="38"/>
    </row>
    <row r="127" spans="2:3" x14ac:dyDescent="0.25">
      <c r="B127" s="37"/>
      <c r="C127" s="38"/>
    </row>
    <row r="128" spans="2:3" x14ac:dyDescent="0.25">
      <c r="B128" s="37"/>
      <c r="C128" s="38"/>
    </row>
    <row r="129" spans="2:3" x14ac:dyDescent="0.25">
      <c r="B129" s="37"/>
      <c r="C129" s="38"/>
    </row>
    <row r="130" spans="2:3" x14ac:dyDescent="0.25">
      <c r="B130" s="37"/>
      <c r="C130" s="38"/>
    </row>
    <row r="131" spans="2:3" x14ac:dyDescent="0.25">
      <c r="B131" s="37"/>
      <c r="C131" s="38"/>
    </row>
    <row r="132" spans="2:3" x14ac:dyDescent="0.25">
      <c r="B132" s="37"/>
      <c r="C132" s="38"/>
    </row>
    <row r="133" spans="2:3" x14ac:dyDescent="0.25">
      <c r="B133" s="37"/>
      <c r="C133" s="38"/>
    </row>
    <row r="134" spans="2:3" x14ac:dyDescent="0.25">
      <c r="B134" s="37"/>
      <c r="C134" s="38"/>
    </row>
    <row r="135" spans="2:3" x14ac:dyDescent="0.25">
      <c r="B135" s="37"/>
      <c r="C135" s="38"/>
    </row>
    <row r="136" spans="2:3" x14ac:dyDescent="0.25">
      <c r="B136" s="37"/>
      <c r="C136" s="38"/>
    </row>
    <row r="137" spans="2:3" x14ac:dyDescent="0.25">
      <c r="B137" s="37"/>
      <c r="C137" s="38"/>
    </row>
    <row r="138" spans="2:3" x14ac:dyDescent="0.25">
      <c r="B138" s="37"/>
      <c r="C138" s="38"/>
    </row>
    <row r="139" spans="2:3" x14ac:dyDescent="0.25">
      <c r="B139" s="37"/>
      <c r="C139" s="38"/>
    </row>
    <row r="140" spans="2:3" x14ac:dyDescent="0.25">
      <c r="B140" s="37"/>
      <c r="C140" s="38"/>
    </row>
    <row r="141" spans="2:3" x14ac:dyDescent="0.25">
      <c r="B141" s="37"/>
      <c r="C141" s="38"/>
    </row>
    <row r="142" spans="2:3" x14ac:dyDescent="0.25">
      <c r="B142" s="37"/>
      <c r="C142" s="38"/>
    </row>
    <row r="143" spans="2:3" x14ac:dyDescent="0.25">
      <c r="B143" s="37"/>
      <c r="C143" s="38"/>
    </row>
    <row r="144" spans="2:3" x14ac:dyDescent="0.25">
      <c r="B144" s="37"/>
      <c r="C144" s="38"/>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row r="161" spans="3:3" x14ac:dyDescent="0.25">
      <c r="C161" s="25"/>
    </row>
    <row r="162" spans="3:3" x14ac:dyDescent="0.25">
      <c r="C162" s="25"/>
    </row>
    <row r="163" spans="3:3" x14ac:dyDescent="0.25">
      <c r="C163" s="25"/>
    </row>
    <row r="164" spans="3:3" x14ac:dyDescent="0.25">
      <c r="C164" s="25"/>
    </row>
    <row r="165" spans="3:3" x14ac:dyDescent="0.25">
      <c r="C165" s="25"/>
    </row>
    <row r="166" spans="3:3" x14ac:dyDescent="0.25">
      <c r="C166" s="25"/>
    </row>
    <row r="167" spans="3:3" x14ac:dyDescent="0.25">
      <c r="C167" s="25"/>
    </row>
    <row r="168" spans="3:3" x14ac:dyDescent="0.25">
      <c r="C168" s="25"/>
    </row>
    <row r="169" spans="3:3" x14ac:dyDescent="0.25">
      <c r="C169" s="25"/>
    </row>
    <row r="170" spans="3:3" x14ac:dyDescent="0.25">
      <c r="C170" s="25"/>
    </row>
    <row r="171" spans="3:3" x14ac:dyDescent="0.25">
      <c r="C171" s="25"/>
    </row>
    <row r="172" spans="3:3" x14ac:dyDescent="0.25">
      <c r="C172" s="25"/>
    </row>
    <row r="173" spans="3:3" x14ac:dyDescent="0.25">
      <c r="C173" s="25"/>
    </row>
    <row r="174" spans="3:3" x14ac:dyDescent="0.25">
      <c r="C174" s="25"/>
    </row>
    <row r="175" spans="3:3" x14ac:dyDescent="0.25">
      <c r="C175" s="25"/>
    </row>
    <row r="176" spans="3:3" x14ac:dyDescent="0.25">
      <c r="C176" s="25"/>
    </row>
    <row r="177" spans="3:3" x14ac:dyDescent="0.25">
      <c r="C177" s="25"/>
    </row>
    <row r="178" spans="3:3" x14ac:dyDescent="0.25">
      <c r="C178" s="25"/>
    </row>
    <row r="179" spans="3:3" x14ac:dyDescent="0.25">
      <c r="C179" s="25"/>
    </row>
    <row r="180" spans="3:3" x14ac:dyDescent="0.25">
      <c r="C180" s="25"/>
    </row>
    <row r="181" spans="3:3" x14ac:dyDescent="0.25">
      <c r="C181" s="25"/>
    </row>
    <row r="182" spans="3:3" x14ac:dyDescent="0.25">
      <c r="C182" s="25"/>
    </row>
    <row r="183" spans="3:3" x14ac:dyDescent="0.25">
      <c r="C183" s="25"/>
    </row>
    <row r="184" spans="3:3" x14ac:dyDescent="0.25">
      <c r="C184" s="25"/>
    </row>
    <row r="185" spans="3:3" x14ac:dyDescent="0.25">
      <c r="C185" s="25"/>
    </row>
    <row r="186" spans="3:3" x14ac:dyDescent="0.25">
      <c r="C186" s="25"/>
    </row>
    <row r="187" spans="3:3" x14ac:dyDescent="0.25">
      <c r="C187" s="25"/>
    </row>
    <row r="188" spans="3:3" x14ac:dyDescent="0.25">
      <c r="C188" s="25"/>
    </row>
    <row r="189" spans="3:3" x14ac:dyDescent="0.25">
      <c r="C189" s="25"/>
    </row>
  </sheetData>
  <sheetProtection algorithmName="SHA-512" hashValue="j9NvnUSmYvug9vwPQBnkHnFas5mf8H8MWHHGFvrqdWot/s2GOX+0VkjwUKC8WQEeC0ikEbN0FZ/JMnaT4Fs/6g==" saltValue="A2OYy0+a+/miJoQef9w9PA==" spinCount="100000" sheet="1" objects="1" scenarios="1"/>
  <mergeCells count="3">
    <mergeCell ref="B5:C5"/>
    <mergeCell ref="B1:G1"/>
    <mergeCell ref="B4:F4"/>
  </mergeCells>
  <conditionalFormatting sqref="D35">
    <cfRule type="cellIs" dxfId="45" priority="20" operator="greaterThan">
      <formula>$D$19</formula>
    </cfRule>
    <cfRule type="cellIs" dxfId="44" priority="21" operator="greaterThan">
      <formula>D19</formula>
    </cfRule>
  </conditionalFormatting>
  <conditionalFormatting sqref="D36">
    <cfRule type="cellIs" dxfId="43" priority="19" operator="greaterThan">
      <formula>$D$20</formula>
    </cfRule>
  </conditionalFormatting>
  <conditionalFormatting sqref="D37">
    <cfRule type="cellIs" dxfId="42" priority="18" operator="greaterThan">
      <formula>$D$21</formula>
    </cfRule>
  </conditionalFormatting>
  <conditionalFormatting sqref="D38">
    <cfRule type="cellIs" dxfId="41" priority="17" operator="greaterThan">
      <formula>$D$22</formula>
    </cfRule>
  </conditionalFormatting>
  <conditionalFormatting sqref="D39">
    <cfRule type="cellIs" dxfId="40" priority="16" operator="greaterThan">
      <formula>$D$23</formula>
    </cfRule>
  </conditionalFormatting>
  <conditionalFormatting sqref="D40">
    <cfRule type="cellIs" dxfId="39" priority="15" operator="greaterThan">
      <formula>$D$24</formula>
    </cfRule>
  </conditionalFormatting>
  <conditionalFormatting sqref="B4">
    <cfRule type="cellIs" dxfId="38" priority="13" operator="greaterThan">
      <formula>1</formula>
    </cfRule>
    <cfRule type="cellIs" priority="14" operator="greaterThan">
      <formula>1</formula>
    </cfRule>
  </conditionalFormatting>
  <conditionalFormatting sqref="D27">
    <cfRule type="cellIs" dxfId="37" priority="12" operator="greaterThan">
      <formula>1</formula>
    </cfRule>
  </conditionalFormatting>
  <conditionalFormatting sqref="D28:D32">
    <cfRule type="cellIs" dxfId="36" priority="11" operator="greaterThan">
      <formula>1</formula>
    </cfRule>
  </conditionalFormatting>
  <conditionalFormatting sqref="D43">
    <cfRule type="cellIs" dxfId="35" priority="10" operator="greaterThan">
      <formula>1</formula>
    </cfRule>
  </conditionalFormatting>
  <conditionalFormatting sqref="D44:D48">
    <cfRule type="cellIs" dxfId="34" priority="9" operator="greaterThan">
      <formula>1</formula>
    </cfRule>
  </conditionalFormatting>
  <conditionalFormatting sqref="D59">
    <cfRule type="cellIs" dxfId="33" priority="8" operator="greaterThan">
      <formula>1</formula>
    </cfRule>
  </conditionalFormatting>
  <conditionalFormatting sqref="D60:D64">
    <cfRule type="cellIs" dxfId="32" priority="7" operator="greaterThan">
      <formula>1</formula>
    </cfRule>
  </conditionalFormatting>
  <conditionalFormatting sqref="D51">
    <cfRule type="cellIs" dxfId="31" priority="6" operator="greaterThan">
      <formula>$D$35</formula>
    </cfRule>
  </conditionalFormatting>
  <conditionalFormatting sqref="D52">
    <cfRule type="cellIs" dxfId="30" priority="5" operator="greaterThan">
      <formula>$D$36</formula>
    </cfRule>
  </conditionalFormatting>
  <conditionalFormatting sqref="D53">
    <cfRule type="cellIs" dxfId="29" priority="4" operator="greaterThan">
      <formula>$D$37</formula>
    </cfRule>
  </conditionalFormatting>
  <conditionalFormatting sqref="D54">
    <cfRule type="cellIs" dxfId="28" priority="3" operator="greaterThan">
      <formula>$D$38</formula>
    </cfRule>
  </conditionalFormatting>
  <conditionalFormatting sqref="D55">
    <cfRule type="cellIs" dxfId="27" priority="2" operator="greaterThan">
      <formula>$D$39</formula>
    </cfRule>
  </conditionalFormatting>
  <conditionalFormatting sqref="D56">
    <cfRule type="cellIs" dxfId="26" priority="1" operator="greaterThan">
      <formula>$D$40</formula>
    </cfRule>
  </conditionalFormatting>
  <printOptions horizontalCentered="1" gridLines="1"/>
  <pageMargins left="0.7" right="0.7" top="0.88800000000000001" bottom="0.75" header="0.3" footer="0.3"/>
  <pageSetup scale="94" orientation="landscape" r:id="rId1"/>
  <headerFooter>
    <oddHeader>&amp;A&amp;RPage &amp;P</oddHeader>
  </headerFooter>
  <rowBreaks count="1" manualBreakCount="1">
    <brk id="24" max="6" man="1"/>
  </rowBreaks>
  <colBreaks count="1" manualBreakCount="1">
    <brk id="7" max="18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
  <sheetViews>
    <sheetView showRowColHeaders="0" topLeftCell="B1" zoomScaleNormal="100" workbookViewId="0">
      <selection activeCell="B20" sqref="B20"/>
    </sheetView>
  </sheetViews>
  <sheetFormatPr defaultColWidth="9.140625" defaultRowHeight="15" x14ac:dyDescent="0.25"/>
  <cols>
    <col min="1" max="1" width="2" style="2" customWidth="1"/>
    <col min="2" max="2" width="49.5703125" style="2" customWidth="1"/>
    <col min="3" max="4" width="12.7109375" style="2" customWidth="1"/>
    <col min="5" max="5" width="14.5703125" style="2" customWidth="1"/>
    <col min="6" max="8" width="12.7109375" style="2" customWidth="1"/>
    <col min="9" max="16384" width="9.140625" style="2"/>
  </cols>
  <sheetData>
    <row r="1" spans="2:10" ht="19.5" customHeight="1" x14ac:dyDescent="0.3">
      <c r="B1" s="159" t="s">
        <v>104</v>
      </c>
      <c r="C1" s="159"/>
      <c r="D1" s="161"/>
      <c r="E1" s="161"/>
      <c r="F1" s="161"/>
      <c r="G1" s="161"/>
      <c r="H1" s="161"/>
    </row>
    <row r="2" spans="2:10" ht="19.5" customHeight="1" x14ac:dyDescent="0.3">
      <c r="B2" s="13"/>
      <c r="C2" s="13"/>
      <c r="D2" s="32"/>
      <c r="E2" s="32"/>
      <c r="F2" s="32"/>
      <c r="G2" s="32"/>
      <c r="H2" s="32"/>
    </row>
    <row r="3" spans="2:10" x14ac:dyDescent="0.25">
      <c r="B3" s="69" t="s">
        <v>89</v>
      </c>
      <c r="C3" s="78"/>
    </row>
    <row r="4" spans="2:10" ht="18" customHeight="1" x14ac:dyDescent="0.25">
      <c r="B4" s="168" t="s">
        <v>105</v>
      </c>
      <c r="C4" s="169"/>
      <c r="D4" s="169"/>
      <c r="E4" s="169"/>
      <c r="F4" s="169"/>
      <c r="G4" s="169"/>
      <c r="H4" s="83"/>
      <c r="I4" s="32"/>
    </row>
    <row r="5" spans="2:10" ht="18" customHeight="1" x14ac:dyDescent="0.25">
      <c r="B5" s="170" t="str">
        <f>"There are "&amp;COUNTBLANK(C10:H24)&amp;" questions you have not answered!"</f>
        <v>There are 36 questions you have not answered!</v>
      </c>
      <c r="C5" s="171"/>
      <c r="D5" s="171"/>
      <c r="E5" s="32"/>
      <c r="F5" s="32"/>
      <c r="G5" s="32"/>
      <c r="H5" s="32"/>
      <c r="I5" s="32"/>
    </row>
    <row r="6" spans="2:10" ht="15" customHeight="1" x14ac:dyDescent="0.25">
      <c r="B6" s="10"/>
      <c r="C6" s="46"/>
      <c r="D6" s="32"/>
      <c r="E6" s="32"/>
      <c r="F6" s="32"/>
      <c r="G6" s="32"/>
      <c r="H6" s="32"/>
    </row>
    <row r="7" spans="2:10" ht="30.75" thickBot="1" x14ac:dyDescent="0.3">
      <c r="B7" s="80" t="s">
        <v>45</v>
      </c>
      <c r="C7" s="81" t="s">
        <v>46</v>
      </c>
      <c r="D7" s="81" t="s">
        <v>47</v>
      </c>
      <c r="E7" s="81" t="s">
        <v>48</v>
      </c>
      <c r="F7" s="81" t="s">
        <v>49</v>
      </c>
      <c r="G7" s="81" t="s">
        <v>50</v>
      </c>
      <c r="H7" s="81" t="s">
        <v>51</v>
      </c>
      <c r="I7" s="82"/>
      <c r="J7" s="82"/>
    </row>
    <row r="8" spans="2:10" x14ac:dyDescent="0.25">
      <c r="B8" s="2" t="s">
        <v>179</v>
      </c>
      <c r="E8" s="17" t="s">
        <v>91</v>
      </c>
      <c r="F8" s="17" t="s">
        <v>91</v>
      </c>
      <c r="G8" s="17" t="s">
        <v>91</v>
      </c>
      <c r="H8" s="17" t="s">
        <v>91</v>
      </c>
    </row>
    <row r="9" spans="2:10" x14ac:dyDescent="0.25">
      <c r="B9" s="82"/>
      <c r="C9" s="31" t="s">
        <v>91</v>
      </c>
      <c r="D9" s="31" t="s">
        <v>91</v>
      </c>
      <c r="E9" s="31" t="s">
        <v>91</v>
      </c>
      <c r="F9" s="31" t="s">
        <v>91</v>
      </c>
      <c r="G9" s="31" t="s">
        <v>91</v>
      </c>
      <c r="H9" s="31" t="s">
        <v>91</v>
      </c>
    </row>
    <row r="10" spans="2:10" x14ac:dyDescent="0.25">
      <c r="B10" s="26" t="s">
        <v>106</v>
      </c>
      <c r="C10" s="77"/>
      <c r="D10" s="77"/>
      <c r="E10" s="77"/>
      <c r="F10" s="77"/>
      <c r="G10" s="77"/>
      <c r="H10" s="77"/>
    </row>
    <row r="11" spans="2:10" ht="30" x14ac:dyDescent="0.25">
      <c r="B11" s="26" t="s">
        <v>107</v>
      </c>
      <c r="C11" s="77"/>
      <c r="D11" s="77"/>
      <c r="E11" s="77"/>
      <c r="F11" s="77"/>
      <c r="G11" s="77"/>
      <c r="H11" s="77"/>
    </row>
    <row r="12" spans="2:10" ht="30" x14ac:dyDescent="0.25">
      <c r="B12" s="26" t="s">
        <v>108</v>
      </c>
      <c r="C12" s="79">
        <f>IFERROR(C11/C10,0)</f>
        <v>0</v>
      </c>
      <c r="D12" s="79">
        <f t="shared" ref="D12:H12" si="0">IFERROR(D11/D10,0)</f>
        <v>0</v>
      </c>
      <c r="E12" s="79">
        <f t="shared" si="0"/>
        <v>0</v>
      </c>
      <c r="F12" s="79">
        <f t="shared" si="0"/>
        <v>0</v>
      </c>
      <c r="G12" s="79">
        <f t="shared" si="0"/>
        <v>0</v>
      </c>
      <c r="H12" s="79">
        <f t="shared" si="0"/>
        <v>0</v>
      </c>
    </row>
    <row r="13" spans="2:10" x14ac:dyDescent="0.25">
      <c r="B13" s="26"/>
      <c r="C13" s="31" t="s">
        <v>91</v>
      </c>
      <c r="D13" s="31" t="s">
        <v>91</v>
      </c>
      <c r="E13" s="31" t="s">
        <v>91</v>
      </c>
      <c r="F13" s="31" t="s">
        <v>91</v>
      </c>
      <c r="G13" s="31" t="s">
        <v>91</v>
      </c>
      <c r="H13" s="31" t="s">
        <v>91</v>
      </c>
    </row>
    <row r="14" spans="2:10" x14ac:dyDescent="0.25">
      <c r="B14" s="26" t="s">
        <v>109</v>
      </c>
      <c r="C14" s="77"/>
      <c r="D14" s="77"/>
      <c r="E14" s="77"/>
      <c r="F14" s="77"/>
      <c r="G14" s="77"/>
      <c r="H14" s="77"/>
    </row>
    <row r="15" spans="2:10" x14ac:dyDescent="0.25">
      <c r="B15" s="26" t="s">
        <v>110</v>
      </c>
      <c r="C15" s="79">
        <f>IFERROR(C14/C11,0)</f>
        <v>0</v>
      </c>
      <c r="D15" s="79">
        <f t="shared" ref="D15:H15" si="1">IFERROR(D14/D11,0)</f>
        <v>0</v>
      </c>
      <c r="E15" s="79">
        <f t="shared" si="1"/>
        <v>0</v>
      </c>
      <c r="F15" s="79">
        <f t="shared" si="1"/>
        <v>0</v>
      </c>
      <c r="G15" s="79">
        <f t="shared" si="1"/>
        <v>0</v>
      </c>
      <c r="H15" s="79">
        <f t="shared" si="1"/>
        <v>0</v>
      </c>
    </row>
    <row r="16" spans="2:10" x14ac:dyDescent="0.25">
      <c r="B16" s="26"/>
      <c r="C16" s="31" t="s">
        <v>91</v>
      </c>
      <c r="D16" s="31" t="s">
        <v>91</v>
      </c>
      <c r="E16" s="31" t="s">
        <v>91</v>
      </c>
      <c r="F16" s="31" t="s">
        <v>91</v>
      </c>
      <c r="G16" s="31" t="s">
        <v>91</v>
      </c>
      <c r="H16" s="31" t="s">
        <v>91</v>
      </c>
    </row>
    <row r="17" spans="2:8" x14ac:dyDescent="0.25">
      <c r="B17" s="26" t="s">
        <v>111</v>
      </c>
      <c r="C17" s="77"/>
      <c r="D17" s="77"/>
      <c r="E17" s="77"/>
      <c r="F17" s="77"/>
      <c r="G17" s="77"/>
      <c r="H17" s="77"/>
    </row>
    <row r="18" spans="2:8" x14ac:dyDescent="0.25">
      <c r="B18" s="26" t="s">
        <v>112</v>
      </c>
      <c r="C18" s="79">
        <f>IFERROR(C17/C14,0)</f>
        <v>0</v>
      </c>
      <c r="D18" s="79">
        <f t="shared" ref="D18:H18" si="2">IFERROR(D17/D14,0)</f>
        <v>0</v>
      </c>
      <c r="E18" s="79">
        <f t="shared" si="2"/>
        <v>0</v>
      </c>
      <c r="F18" s="79">
        <f t="shared" si="2"/>
        <v>0</v>
      </c>
      <c r="G18" s="79">
        <f t="shared" si="2"/>
        <v>0</v>
      </c>
      <c r="H18" s="79">
        <f t="shared" si="2"/>
        <v>0</v>
      </c>
    </row>
    <row r="19" spans="2:8" x14ac:dyDescent="0.25">
      <c r="B19" s="26"/>
      <c r="C19" s="31" t="s">
        <v>91</v>
      </c>
      <c r="D19" s="31" t="s">
        <v>91</v>
      </c>
      <c r="E19" s="31" t="s">
        <v>91</v>
      </c>
      <c r="F19" s="31" t="s">
        <v>91</v>
      </c>
      <c r="G19" s="31" t="s">
        <v>91</v>
      </c>
      <c r="H19" s="31" t="s">
        <v>91</v>
      </c>
    </row>
    <row r="20" spans="2:8" ht="30" x14ac:dyDescent="0.25">
      <c r="B20" s="26" t="s">
        <v>121</v>
      </c>
      <c r="C20" s="77"/>
      <c r="D20" s="77"/>
      <c r="E20" s="77"/>
      <c r="F20" s="77"/>
      <c r="G20" s="77"/>
      <c r="H20" s="77"/>
    </row>
    <row r="21" spans="2:8" ht="30" x14ac:dyDescent="0.25">
      <c r="B21" s="26" t="s">
        <v>113</v>
      </c>
      <c r="C21" s="79">
        <f>IFERROR(C20/(C14-C17),0)</f>
        <v>0</v>
      </c>
      <c r="D21" s="79">
        <f t="shared" ref="D21:H21" si="3">IFERROR(D20/(D14-D17),0)</f>
        <v>0</v>
      </c>
      <c r="E21" s="79">
        <f t="shared" si="3"/>
        <v>0</v>
      </c>
      <c r="F21" s="79">
        <f t="shared" si="3"/>
        <v>0</v>
      </c>
      <c r="G21" s="79">
        <f t="shared" si="3"/>
        <v>0</v>
      </c>
      <c r="H21" s="79">
        <f t="shared" si="3"/>
        <v>0</v>
      </c>
    </row>
    <row r="22" spans="2:8" x14ac:dyDescent="0.25">
      <c r="B22" s="26"/>
      <c r="C22" s="31" t="s">
        <v>91</v>
      </c>
      <c r="D22" s="31" t="s">
        <v>91</v>
      </c>
      <c r="E22" s="31" t="s">
        <v>91</v>
      </c>
      <c r="F22" s="31" t="s">
        <v>91</v>
      </c>
      <c r="G22" s="31" t="s">
        <v>91</v>
      </c>
      <c r="H22" s="31" t="s">
        <v>91</v>
      </c>
    </row>
    <row r="23" spans="2:8" ht="30" x14ac:dyDescent="0.25">
      <c r="B23" s="26" t="s">
        <v>114</v>
      </c>
      <c r="C23" s="77"/>
      <c r="D23" s="77"/>
      <c r="E23" s="77"/>
      <c r="F23" s="77"/>
      <c r="G23" s="77"/>
      <c r="H23" s="77"/>
    </row>
    <row r="24" spans="2:8" ht="30" x14ac:dyDescent="0.25">
      <c r="B24" s="26" t="s">
        <v>115</v>
      </c>
      <c r="C24" s="79">
        <f>IFERROR(C23/C20,0)</f>
        <v>0</v>
      </c>
      <c r="D24" s="79">
        <f t="shared" ref="D24:H24" si="4">IFERROR(D23/D20,0)</f>
        <v>0</v>
      </c>
      <c r="E24" s="79">
        <f t="shared" si="4"/>
        <v>0</v>
      </c>
      <c r="F24" s="79">
        <f t="shared" si="4"/>
        <v>0</v>
      </c>
      <c r="G24" s="79">
        <f t="shared" si="4"/>
        <v>0</v>
      </c>
      <c r="H24" s="79">
        <f t="shared" si="4"/>
        <v>0</v>
      </c>
    </row>
    <row r="25" spans="2:8" x14ac:dyDescent="0.25">
      <c r="C25" s="124" t="s">
        <v>91</v>
      </c>
      <c r="D25" s="124" t="s">
        <v>91</v>
      </c>
      <c r="E25" s="124" t="s">
        <v>91</v>
      </c>
      <c r="F25" s="124" t="s">
        <v>91</v>
      </c>
      <c r="G25" s="124" t="s">
        <v>91</v>
      </c>
      <c r="H25" s="124" t="s">
        <v>91</v>
      </c>
    </row>
    <row r="26" spans="2:8" x14ac:dyDescent="0.25">
      <c r="C26" s="124" t="s">
        <v>91</v>
      </c>
      <c r="D26" s="124" t="s">
        <v>91</v>
      </c>
      <c r="E26" s="125"/>
      <c r="F26" s="125"/>
      <c r="G26" s="125"/>
      <c r="H26" s="125"/>
    </row>
  </sheetData>
  <sheetProtection algorithmName="SHA-512" hashValue="Wn78zudabtHN6GhU3DMfgl0iWqK7BeDX4C2XdVagwv01lG/aX8K+8vfpJTqO4JEN95DL2vLLLVRae8aw0w4IbQ==" saltValue="wgvdpBoFs08iSrkDFfGsZw==" spinCount="100000" sheet="1" objects="1" scenarios="1"/>
  <mergeCells count="3">
    <mergeCell ref="B4:G4"/>
    <mergeCell ref="B5:D5"/>
    <mergeCell ref="B1:H1"/>
  </mergeCells>
  <conditionalFormatting sqref="C12:H12">
    <cfRule type="cellIs" dxfId="25" priority="17" operator="greaterThan">
      <formula>1</formula>
    </cfRule>
    <cfRule type="cellIs" priority="18" operator="greaterThan">
      <formula>1</formula>
    </cfRule>
  </conditionalFormatting>
  <conditionalFormatting sqref="C15:H15">
    <cfRule type="cellIs" dxfId="24" priority="15" operator="greaterThan">
      <formula>1</formula>
    </cfRule>
    <cfRule type="cellIs" priority="16" operator="greaterThan">
      <formula>1</formula>
    </cfRule>
  </conditionalFormatting>
  <conditionalFormatting sqref="C18:H18">
    <cfRule type="cellIs" dxfId="23" priority="13" operator="greaterThan">
      <formula>1</formula>
    </cfRule>
    <cfRule type="cellIs" priority="14" operator="greaterThan">
      <formula>1</formula>
    </cfRule>
  </conditionalFormatting>
  <conditionalFormatting sqref="C21:H21">
    <cfRule type="cellIs" dxfId="22" priority="11" operator="greaterThan">
      <formula>1</formula>
    </cfRule>
    <cfRule type="cellIs" priority="12" operator="greaterThan">
      <formula>1</formula>
    </cfRule>
  </conditionalFormatting>
  <conditionalFormatting sqref="C24:H24">
    <cfRule type="cellIs" dxfId="21" priority="9" operator="greaterThan">
      <formula>1</formula>
    </cfRule>
    <cfRule type="cellIs" priority="10" operator="greaterThan">
      <formula>1</formula>
    </cfRule>
  </conditionalFormatting>
  <conditionalFormatting sqref="B4 H4">
    <cfRule type="cellIs" dxfId="20" priority="7" operator="greaterThan">
      <formula>1</formula>
    </cfRule>
    <cfRule type="cellIs" priority="8" operator="greaterThan">
      <formula>1</formula>
    </cfRule>
  </conditionalFormatting>
  <conditionalFormatting sqref="C20">
    <cfRule type="cellIs" dxfId="19" priority="6" operator="greaterThan">
      <formula>$C$14-$C$17</formula>
    </cfRule>
  </conditionalFormatting>
  <conditionalFormatting sqref="D20">
    <cfRule type="cellIs" dxfId="18" priority="5" operator="greaterThan">
      <formula>$D$14-$D$17</formula>
    </cfRule>
  </conditionalFormatting>
  <conditionalFormatting sqref="E20">
    <cfRule type="cellIs" dxfId="17" priority="4" operator="greaterThan">
      <formula>$E$14-$E$17</formula>
    </cfRule>
  </conditionalFormatting>
  <conditionalFormatting sqref="F20:G20">
    <cfRule type="cellIs" dxfId="16" priority="3" operator="greaterThan">
      <formula>$G$14-$G$17</formula>
    </cfRule>
  </conditionalFormatting>
  <conditionalFormatting sqref="H20">
    <cfRule type="cellIs" dxfId="15" priority="1" operator="greaterThan">
      <formula>$H$14-$H$17</formula>
    </cfRule>
  </conditionalFormatting>
  <printOptions horizontalCentered="1" gridLines="1"/>
  <pageMargins left="0.35416666666666702" right="0.29166666666666702" top="0.88800000000000001" bottom="0.75" header="0.3" footer="0.3"/>
  <pageSetup scale="95" orientation="landscape" r:id="rId1"/>
  <headerFooter differentFirst="1">
    <oddHeader>&amp;A&amp;RPage &amp;P</oddHead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1"/>
  <sheetViews>
    <sheetView showRowColHeaders="0" zoomScaleNormal="100" workbookViewId="0">
      <selection activeCell="H74" sqref="H74"/>
    </sheetView>
  </sheetViews>
  <sheetFormatPr defaultColWidth="9.140625" defaultRowHeight="15" x14ac:dyDescent="0.25"/>
  <cols>
    <col min="1" max="1" width="2" style="2" customWidth="1"/>
    <col min="2" max="2" width="3.42578125" style="68" customWidth="1"/>
    <col min="3" max="3" width="60.42578125" style="2" customWidth="1"/>
    <col min="4" max="4" width="20.5703125" style="86" customWidth="1"/>
    <col min="5" max="5" width="9.140625" style="2"/>
    <col min="6" max="6" width="8" style="2" customWidth="1"/>
    <col min="7" max="16384" width="9.140625" style="2"/>
  </cols>
  <sheetData>
    <row r="1" spans="2:9" ht="19.5" x14ac:dyDescent="0.3">
      <c r="C1" s="159" t="s">
        <v>116</v>
      </c>
      <c r="D1" s="159"/>
    </row>
    <row r="2" spans="2:9" ht="15.75" x14ac:dyDescent="0.25">
      <c r="C2" s="85"/>
    </row>
    <row r="3" spans="2:9" x14ac:dyDescent="0.25">
      <c r="C3" s="69" t="s">
        <v>89</v>
      </c>
      <c r="D3" s="78"/>
      <c r="F3" s="28"/>
    </row>
    <row r="4" spans="2:9" ht="30" customHeight="1" x14ac:dyDescent="0.25">
      <c r="C4" s="168" t="s">
        <v>105</v>
      </c>
      <c r="D4" s="169"/>
      <c r="E4" s="169"/>
      <c r="F4" s="115"/>
      <c r="G4" s="110"/>
      <c r="H4" s="110"/>
      <c r="I4" s="28"/>
    </row>
    <row r="5" spans="2:9" x14ac:dyDescent="0.25">
      <c r="C5" s="170" t="str">
        <f>"There are "&amp;COUNTBLANK(D7:D78)&amp;" questions you have not answered!"</f>
        <v>There are 38 questions you have not answered!</v>
      </c>
      <c r="D5" s="172"/>
      <c r="E5" s="172"/>
      <c r="F5" s="87"/>
      <c r="G5" s="87"/>
      <c r="H5" s="87"/>
    </row>
    <row r="6" spans="2:9" x14ac:dyDescent="0.25">
      <c r="C6" s="84"/>
      <c r="D6" s="88" t="s">
        <v>91</v>
      </c>
      <c r="E6" s="87"/>
      <c r="F6" s="87"/>
      <c r="G6" s="87"/>
      <c r="H6" s="87"/>
    </row>
    <row r="7" spans="2:9" ht="63" x14ac:dyDescent="0.25">
      <c r="B7" s="24" t="s">
        <v>54</v>
      </c>
      <c r="C7" s="89" t="s">
        <v>53</v>
      </c>
      <c r="D7" s="49"/>
    </row>
    <row r="8" spans="2:9" ht="31.5" x14ac:dyDescent="0.25">
      <c r="B8" s="24" t="s">
        <v>55</v>
      </c>
      <c r="C8" s="89" t="s">
        <v>120</v>
      </c>
      <c r="D8" s="8"/>
    </row>
    <row r="9" spans="2:9" ht="31.5" x14ac:dyDescent="0.25">
      <c r="B9" s="24" t="s">
        <v>56</v>
      </c>
      <c r="C9" s="89" t="s">
        <v>117</v>
      </c>
      <c r="D9" s="8"/>
    </row>
    <row r="10" spans="2:9" ht="15.75" thickBot="1" x14ac:dyDescent="0.3">
      <c r="C10" s="25"/>
      <c r="D10" s="88" t="s">
        <v>91</v>
      </c>
    </row>
    <row r="11" spans="2:9" ht="31.5" x14ac:dyDescent="0.25">
      <c r="B11" s="101">
        <v>1</v>
      </c>
      <c r="C11" s="92" t="s">
        <v>57</v>
      </c>
      <c r="D11" s="93" t="s">
        <v>91</v>
      </c>
      <c r="E11" s="94"/>
    </row>
    <row r="12" spans="2:9" ht="26.25" x14ac:dyDescent="0.25">
      <c r="B12" s="102"/>
      <c r="C12" s="95" t="s">
        <v>58</v>
      </c>
      <c r="D12" s="88" t="s">
        <v>91</v>
      </c>
      <c r="E12" s="96"/>
    </row>
    <row r="13" spans="2:9" ht="15.75" x14ac:dyDescent="0.25">
      <c r="B13" s="102"/>
      <c r="C13" s="97" t="s">
        <v>59</v>
      </c>
      <c r="D13" s="114"/>
      <c r="E13" s="96"/>
    </row>
    <row r="14" spans="2:9" ht="15.75" x14ac:dyDescent="0.25">
      <c r="B14" s="102"/>
      <c r="C14" s="98" t="s">
        <v>60</v>
      </c>
      <c r="D14" s="114"/>
      <c r="E14" s="96"/>
    </row>
    <row r="15" spans="2:9" ht="15.75" x14ac:dyDescent="0.25">
      <c r="B15" s="102"/>
      <c r="C15" s="97" t="s">
        <v>61</v>
      </c>
      <c r="D15" s="114"/>
      <c r="E15" s="96"/>
    </row>
    <row r="16" spans="2:9" ht="15.75" x14ac:dyDescent="0.25">
      <c r="B16" s="102"/>
      <c r="C16" s="98" t="s">
        <v>62</v>
      </c>
      <c r="D16" s="114"/>
      <c r="E16" s="96"/>
    </row>
    <row r="17" spans="2:5" x14ac:dyDescent="0.25">
      <c r="B17" s="102"/>
      <c r="C17" s="104" t="s">
        <v>118</v>
      </c>
      <c r="D17" s="91">
        <f>SUM(D13:D16)</f>
        <v>0</v>
      </c>
      <c r="E17" s="109"/>
    </row>
    <row r="18" spans="2:5" ht="15.75" thickBot="1" x14ac:dyDescent="0.3">
      <c r="B18" s="103"/>
      <c r="C18" s="99"/>
      <c r="D18" s="108" t="s">
        <v>91</v>
      </c>
      <c r="E18" s="100"/>
    </row>
    <row r="19" spans="2:5" ht="15.75" thickBot="1" x14ac:dyDescent="0.3">
      <c r="C19" s="25"/>
      <c r="D19" s="74" t="s">
        <v>91</v>
      </c>
    </row>
    <row r="20" spans="2:5" ht="47.25" x14ac:dyDescent="0.25">
      <c r="B20" s="101">
        <v>2</v>
      </c>
      <c r="C20" s="92" t="s">
        <v>63</v>
      </c>
      <c r="D20" s="93" t="s">
        <v>91</v>
      </c>
      <c r="E20" s="94"/>
    </row>
    <row r="21" spans="2:5" ht="26.25" x14ac:dyDescent="0.25">
      <c r="B21" s="102"/>
      <c r="C21" s="95" t="s">
        <v>58</v>
      </c>
      <c r="D21" s="88" t="s">
        <v>91</v>
      </c>
      <c r="E21" s="96"/>
    </row>
    <row r="22" spans="2:5" ht="15.75" x14ac:dyDescent="0.25">
      <c r="B22" s="102"/>
      <c r="C22" s="97" t="s">
        <v>59</v>
      </c>
      <c r="D22" s="114"/>
      <c r="E22" s="96"/>
    </row>
    <row r="23" spans="2:5" ht="15.75" x14ac:dyDescent="0.25">
      <c r="B23" s="102"/>
      <c r="C23" s="98" t="s">
        <v>60</v>
      </c>
      <c r="D23" s="114"/>
      <c r="E23" s="96"/>
    </row>
    <row r="24" spans="2:5" ht="15.75" x14ac:dyDescent="0.25">
      <c r="B24" s="102"/>
      <c r="C24" s="97" t="s">
        <v>61</v>
      </c>
      <c r="D24" s="114"/>
      <c r="E24" s="96"/>
    </row>
    <row r="25" spans="2:5" ht="15.75" x14ac:dyDescent="0.25">
      <c r="B25" s="102"/>
      <c r="C25" s="98" t="s">
        <v>62</v>
      </c>
      <c r="D25" s="114"/>
      <c r="E25" s="96"/>
    </row>
    <row r="26" spans="2:5" x14ac:dyDescent="0.25">
      <c r="B26" s="102"/>
      <c r="C26" s="104" t="s">
        <v>118</v>
      </c>
      <c r="D26" s="91">
        <f>SUM(D22:D25)</f>
        <v>0</v>
      </c>
      <c r="E26" s="96"/>
    </row>
    <row r="27" spans="2:5" ht="15.75" thickBot="1" x14ac:dyDescent="0.3">
      <c r="B27" s="103"/>
      <c r="C27" s="107"/>
      <c r="D27" s="108" t="s">
        <v>91</v>
      </c>
      <c r="E27" s="100"/>
    </row>
    <row r="28" spans="2:5" ht="15.75" thickBot="1" x14ac:dyDescent="0.3">
      <c r="C28" s="90"/>
      <c r="D28" s="88" t="s">
        <v>91</v>
      </c>
    </row>
    <row r="29" spans="2:5" ht="31.5" x14ac:dyDescent="0.25">
      <c r="B29" s="101">
        <v>3</v>
      </c>
      <c r="C29" s="92" t="s">
        <v>64</v>
      </c>
      <c r="D29" s="93" t="s">
        <v>91</v>
      </c>
      <c r="E29" s="94"/>
    </row>
    <row r="30" spans="2:5" ht="26.25" x14ac:dyDescent="0.25">
      <c r="B30" s="102"/>
      <c r="C30" s="95" t="s">
        <v>58</v>
      </c>
      <c r="D30" s="88" t="s">
        <v>91</v>
      </c>
      <c r="E30" s="96"/>
    </row>
    <row r="31" spans="2:5" ht="15.75" x14ac:dyDescent="0.25">
      <c r="B31" s="102"/>
      <c r="C31" s="97" t="s">
        <v>59</v>
      </c>
      <c r="D31" s="114"/>
      <c r="E31" s="96"/>
    </row>
    <row r="32" spans="2:5" ht="15.75" x14ac:dyDescent="0.25">
      <c r="B32" s="102"/>
      <c r="C32" s="98" t="s">
        <v>60</v>
      </c>
      <c r="D32" s="114"/>
      <c r="E32" s="96"/>
    </row>
    <row r="33" spans="2:5" ht="15.75" x14ac:dyDescent="0.25">
      <c r="B33" s="102"/>
      <c r="C33" s="97" t="s">
        <v>61</v>
      </c>
      <c r="D33" s="114"/>
      <c r="E33" s="96"/>
    </row>
    <row r="34" spans="2:5" ht="15.75" x14ac:dyDescent="0.25">
      <c r="B34" s="102"/>
      <c r="C34" s="98" t="s">
        <v>62</v>
      </c>
      <c r="D34" s="114"/>
      <c r="E34" s="96"/>
    </row>
    <row r="35" spans="2:5" x14ac:dyDescent="0.25">
      <c r="B35" s="102"/>
      <c r="C35" s="104" t="s">
        <v>118</v>
      </c>
      <c r="D35" s="91">
        <f>SUM(D31:D34)</f>
        <v>0</v>
      </c>
      <c r="E35" s="96"/>
    </row>
    <row r="36" spans="2:5" ht="15.75" thickBot="1" x14ac:dyDescent="0.3">
      <c r="B36" s="103"/>
      <c r="C36" s="99"/>
      <c r="D36" s="105" t="s">
        <v>91</v>
      </c>
      <c r="E36" s="100"/>
    </row>
    <row r="37" spans="2:5" ht="15.75" thickBot="1" x14ac:dyDescent="0.3">
      <c r="B37" s="106"/>
      <c r="C37" s="104"/>
      <c r="D37" s="88" t="s">
        <v>91</v>
      </c>
      <c r="E37" s="28"/>
    </row>
    <row r="38" spans="2:5" ht="31.5" x14ac:dyDescent="0.25">
      <c r="B38" s="101">
        <v>4</v>
      </c>
      <c r="C38" s="92" t="s">
        <v>65</v>
      </c>
      <c r="D38" s="93" t="s">
        <v>91</v>
      </c>
      <c r="E38" s="94"/>
    </row>
    <row r="39" spans="2:5" ht="26.25" x14ac:dyDescent="0.25">
      <c r="B39" s="102"/>
      <c r="C39" s="95" t="s">
        <v>58</v>
      </c>
      <c r="D39" s="88" t="s">
        <v>91</v>
      </c>
      <c r="E39" s="96"/>
    </row>
    <row r="40" spans="2:5" ht="15.75" x14ac:dyDescent="0.25">
      <c r="B40" s="102"/>
      <c r="C40" s="97" t="s">
        <v>59</v>
      </c>
      <c r="D40" s="114"/>
      <c r="E40" s="96"/>
    </row>
    <row r="41" spans="2:5" ht="15.75" x14ac:dyDescent="0.25">
      <c r="B41" s="102"/>
      <c r="C41" s="98" t="s">
        <v>60</v>
      </c>
      <c r="D41" s="114"/>
      <c r="E41" s="96"/>
    </row>
    <row r="42" spans="2:5" ht="15.75" x14ac:dyDescent="0.25">
      <c r="B42" s="102"/>
      <c r="C42" s="97" t="s">
        <v>61</v>
      </c>
      <c r="D42" s="114"/>
      <c r="E42" s="96"/>
    </row>
    <row r="43" spans="2:5" ht="15.75" x14ac:dyDescent="0.25">
      <c r="B43" s="102"/>
      <c r="C43" s="98" t="s">
        <v>62</v>
      </c>
      <c r="D43" s="114"/>
      <c r="E43" s="96"/>
    </row>
    <row r="44" spans="2:5" x14ac:dyDescent="0.25">
      <c r="B44" s="102"/>
      <c r="C44" s="104" t="s">
        <v>118</v>
      </c>
      <c r="D44" s="91">
        <f>SUM(D40:D43)</f>
        <v>0</v>
      </c>
      <c r="E44" s="96"/>
    </row>
    <row r="45" spans="2:5" ht="15.75" thickBot="1" x14ac:dyDescent="0.3">
      <c r="B45" s="103"/>
      <c r="C45" s="99"/>
      <c r="D45" s="105" t="s">
        <v>91</v>
      </c>
      <c r="E45" s="100"/>
    </row>
    <row r="46" spans="2:5" ht="15.75" thickBot="1" x14ac:dyDescent="0.3">
      <c r="C46" s="90"/>
      <c r="D46" s="88" t="s">
        <v>91</v>
      </c>
    </row>
    <row r="47" spans="2:5" ht="47.25" x14ac:dyDescent="0.25">
      <c r="B47" s="101">
        <v>5</v>
      </c>
      <c r="C47" s="92" t="s">
        <v>66</v>
      </c>
      <c r="D47" s="93" t="s">
        <v>91</v>
      </c>
      <c r="E47" s="94"/>
    </row>
    <row r="48" spans="2:5" ht="26.25" x14ac:dyDescent="0.25">
      <c r="B48" s="102"/>
      <c r="C48" s="95" t="s">
        <v>58</v>
      </c>
      <c r="D48" s="88" t="s">
        <v>91</v>
      </c>
      <c r="E48" s="96"/>
    </row>
    <row r="49" spans="2:5" ht="15.75" x14ac:dyDescent="0.25">
      <c r="B49" s="102"/>
      <c r="C49" s="97" t="s">
        <v>59</v>
      </c>
      <c r="D49" s="114"/>
      <c r="E49" s="96"/>
    </row>
    <row r="50" spans="2:5" ht="15.75" x14ac:dyDescent="0.25">
      <c r="B50" s="102"/>
      <c r="C50" s="98" t="s">
        <v>60</v>
      </c>
      <c r="D50" s="114"/>
      <c r="E50" s="96"/>
    </row>
    <row r="51" spans="2:5" ht="15.75" x14ac:dyDescent="0.25">
      <c r="B51" s="102"/>
      <c r="C51" s="97" t="s">
        <v>61</v>
      </c>
      <c r="D51" s="114"/>
      <c r="E51" s="96"/>
    </row>
    <row r="52" spans="2:5" ht="15.75" x14ac:dyDescent="0.25">
      <c r="B52" s="102"/>
      <c r="C52" s="98" t="s">
        <v>62</v>
      </c>
      <c r="D52" s="114"/>
      <c r="E52" s="96"/>
    </row>
    <row r="53" spans="2:5" x14ac:dyDescent="0.25">
      <c r="B53" s="102"/>
      <c r="C53" s="104" t="s">
        <v>118</v>
      </c>
      <c r="D53" s="91">
        <f>SUM(D49:D52)</f>
        <v>0</v>
      </c>
      <c r="E53" s="96"/>
    </row>
    <row r="54" spans="2:5" ht="15.75" thickBot="1" x14ac:dyDescent="0.3">
      <c r="B54" s="103"/>
      <c r="C54" s="99"/>
      <c r="D54" s="105" t="s">
        <v>91</v>
      </c>
      <c r="E54" s="100"/>
    </row>
    <row r="55" spans="2:5" ht="15.75" thickBot="1" x14ac:dyDescent="0.3">
      <c r="C55" s="90"/>
      <c r="D55" s="88" t="s">
        <v>91</v>
      </c>
    </row>
    <row r="56" spans="2:5" ht="47.25" x14ac:dyDescent="0.25">
      <c r="B56" s="101">
        <v>6</v>
      </c>
      <c r="C56" s="92" t="s">
        <v>67</v>
      </c>
      <c r="D56" s="93" t="s">
        <v>91</v>
      </c>
      <c r="E56" s="94"/>
    </row>
    <row r="57" spans="2:5" ht="26.25" x14ac:dyDescent="0.25">
      <c r="B57" s="102"/>
      <c r="C57" s="95" t="s">
        <v>58</v>
      </c>
      <c r="D57" s="88" t="s">
        <v>91</v>
      </c>
      <c r="E57" s="96"/>
    </row>
    <row r="58" spans="2:5" ht="15.75" x14ac:dyDescent="0.25">
      <c r="B58" s="102"/>
      <c r="C58" s="97" t="s">
        <v>59</v>
      </c>
      <c r="D58" s="114"/>
      <c r="E58" s="96"/>
    </row>
    <row r="59" spans="2:5" ht="15.75" x14ac:dyDescent="0.25">
      <c r="B59" s="102"/>
      <c r="C59" s="98" t="s">
        <v>60</v>
      </c>
      <c r="D59" s="114"/>
      <c r="E59" s="96"/>
    </row>
    <row r="60" spans="2:5" ht="15.75" x14ac:dyDescent="0.25">
      <c r="B60" s="102"/>
      <c r="C60" s="97" t="s">
        <v>61</v>
      </c>
      <c r="D60" s="114"/>
      <c r="E60" s="96"/>
    </row>
    <row r="61" spans="2:5" ht="15.75" x14ac:dyDescent="0.25">
      <c r="B61" s="102"/>
      <c r="C61" s="98" t="s">
        <v>62</v>
      </c>
      <c r="D61" s="114"/>
      <c r="E61" s="96"/>
    </row>
    <row r="62" spans="2:5" x14ac:dyDescent="0.25">
      <c r="B62" s="102"/>
      <c r="C62" s="104" t="s">
        <v>118</v>
      </c>
      <c r="D62" s="91">
        <f>SUM(D58:D61)</f>
        <v>0</v>
      </c>
      <c r="E62" s="96"/>
    </row>
    <row r="63" spans="2:5" ht="15.75" thickBot="1" x14ac:dyDescent="0.3">
      <c r="B63" s="103"/>
      <c r="C63" s="99"/>
      <c r="D63" s="105" t="s">
        <v>91</v>
      </c>
      <c r="E63" s="100"/>
    </row>
    <row r="64" spans="2:5" ht="15.75" thickBot="1" x14ac:dyDescent="0.3">
      <c r="C64" s="90"/>
      <c r="D64" s="88" t="s">
        <v>91</v>
      </c>
    </row>
    <row r="65" spans="2:5" ht="47.25" x14ac:dyDescent="0.25">
      <c r="B65" s="101">
        <v>7</v>
      </c>
      <c r="C65" s="111" t="s">
        <v>119</v>
      </c>
      <c r="D65" s="93" t="s">
        <v>91</v>
      </c>
      <c r="E65" s="94"/>
    </row>
    <row r="66" spans="2:5" ht="26.25" x14ac:dyDescent="0.25">
      <c r="B66" s="102"/>
      <c r="C66" s="95" t="s">
        <v>58</v>
      </c>
      <c r="D66" s="88" t="s">
        <v>91</v>
      </c>
      <c r="E66" s="96"/>
    </row>
    <row r="67" spans="2:5" x14ac:dyDescent="0.25">
      <c r="B67" s="102"/>
      <c r="C67" s="112" t="s">
        <v>68</v>
      </c>
      <c r="D67" s="114"/>
      <c r="E67" s="96"/>
    </row>
    <row r="68" spans="2:5" x14ac:dyDescent="0.25">
      <c r="B68" s="102"/>
      <c r="C68" s="112">
        <v>1</v>
      </c>
      <c r="D68" s="114"/>
      <c r="E68" s="96"/>
    </row>
    <row r="69" spans="2:5" x14ac:dyDescent="0.25">
      <c r="B69" s="102"/>
      <c r="C69" s="112">
        <v>2</v>
      </c>
      <c r="D69" s="114"/>
      <c r="E69" s="96"/>
    </row>
    <row r="70" spans="2:5" x14ac:dyDescent="0.25">
      <c r="B70" s="102"/>
      <c r="C70" s="112">
        <v>3</v>
      </c>
      <c r="D70" s="114"/>
      <c r="E70" s="96"/>
    </row>
    <row r="71" spans="2:5" x14ac:dyDescent="0.25">
      <c r="B71" s="102"/>
      <c r="C71" s="112">
        <v>4</v>
      </c>
      <c r="D71" s="114"/>
      <c r="E71" s="96"/>
    </row>
    <row r="72" spans="2:5" x14ac:dyDescent="0.25">
      <c r="B72" s="102"/>
      <c r="C72" s="112">
        <v>5</v>
      </c>
      <c r="D72" s="114"/>
      <c r="E72" s="96"/>
    </row>
    <row r="73" spans="2:5" x14ac:dyDescent="0.25">
      <c r="B73" s="102"/>
      <c r="C73" s="112">
        <v>6</v>
      </c>
      <c r="D73" s="114"/>
      <c r="E73" s="96"/>
    </row>
    <row r="74" spans="2:5" x14ac:dyDescent="0.25">
      <c r="B74" s="102"/>
      <c r="C74" s="112">
        <v>7</v>
      </c>
      <c r="D74" s="114"/>
      <c r="E74" s="96"/>
    </row>
    <row r="75" spans="2:5" x14ac:dyDescent="0.25">
      <c r="B75" s="102"/>
      <c r="C75" s="112">
        <v>8</v>
      </c>
      <c r="D75" s="114"/>
      <c r="E75" s="96"/>
    </row>
    <row r="76" spans="2:5" x14ac:dyDescent="0.25">
      <c r="B76" s="102"/>
      <c r="C76" s="112">
        <v>9</v>
      </c>
      <c r="D76" s="114"/>
      <c r="E76" s="96"/>
    </row>
    <row r="77" spans="2:5" x14ac:dyDescent="0.25">
      <c r="B77" s="102"/>
      <c r="C77" s="112" t="s">
        <v>69</v>
      </c>
      <c r="D77" s="114"/>
      <c r="E77" s="96"/>
    </row>
    <row r="78" spans="2:5" x14ac:dyDescent="0.25">
      <c r="B78" s="102"/>
      <c r="C78" s="104" t="s">
        <v>118</v>
      </c>
      <c r="D78" s="91">
        <f>SUM(D67:D77)</f>
        <v>0</v>
      </c>
      <c r="E78" s="96"/>
    </row>
    <row r="79" spans="2:5" ht="15.75" thickBot="1" x14ac:dyDescent="0.3">
      <c r="B79" s="103"/>
      <c r="C79" s="113"/>
      <c r="D79" s="108" t="s">
        <v>91</v>
      </c>
      <c r="E79" s="100"/>
    </row>
    <row r="80" spans="2:5" x14ac:dyDescent="0.25">
      <c r="C80" s="25"/>
    </row>
    <row r="81" spans="3:3" x14ac:dyDescent="0.25">
      <c r="C81" s="25"/>
    </row>
  </sheetData>
  <sheetProtection algorithmName="SHA-512" hashValue="BWGOKKd9sjEzaXdEUFetynxhyTJPKSTsvHw2XuGNROgOKQEry/nAu/C+MXDWNq33b3+/akxv9MRTAYWLgz0iIQ==" saltValue="Cypfjck0Mse3lw0LYEF/Hw==" spinCount="100000" sheet="1" objects="1" scenarios="1"/>
  <mergeCells count="3">
    <mergeCell ref="C1:D1"/>
    <mergeCell ref="C5:E5"/>
    <mergeCell ref="C4:E4"/>
  </mergeCells>
  <conditionalFormatting sqref="C4 C6">
    <cfRule type="cellIs" dxfId="14" priority="15" operator="greaterThan">
      <formula>1</formula>
    </cfRule>
    <cfRule type="cellIs" priority="16" operator="greaterThan">
      <formula>1</formula>
    </cfRule>
  </conditionalFormatting>
  <conditionalFormatting sqref="D17">
    <cfRule type="cellIs" dxfId="13" priority="13" operator="lessThan">
      <formula>1</formula>
    </cfRule>
    <cfRule type="cellIs" dxfId="12" priority="14" operator="greaterThan">
      <formula>1</formula>
    </cfRule>
  </conditionalFormatting>
  <conditionalFormatting sqref="D78">
    <cfRule type="cellIs" dxfId="11" priority="1" operator="lessThan">
      <formula>1</formula>
    </cfRule>
    <cfRule type="cellIs" dxfId="10" priority="2" operator="greaterThan">
      <formula>1</formula>
    </cfRule>
  </conditionalFormatting>
  <conditionalFormatting sqref="D26">
    <cfRule type="cellIs" dxfId="9" priority="11" operator="lessThan">
      <formula>1</formula>
    </cfRule>
    <cfRule type="cellIs" dxfId="8" priority="12" operator="greaterThan">
      <formula>1</formula>
    </cfRule>
  </conditionalFormatting>
  <conditionalFormatting sqref="D35">
    <cfRule type="cellIs" dxfId="7" priority="9" operator="lessThan">
      <formula>1</formula>
    </cfRule>
    <cfRule type="cellIs" dxfId="6" priority="10" operator="greaterThan">
      <formula>1</formula>
    </cfRule>
  </conditionalFormatting>
  <conditionalFormatting sqref="D44">
    <cfRule type="cellIs" dxfId="5" priority="7" operator="lessThan">
      <formula>1</formula>
    </cfRule>
    <cfRule type="cellIs" dxfId="4" priority="8" operator="greaterThan">
      <formula>1</formula>
    </cfRule>
  </conditionalFormatting>
  <conditionalFormatting sqref="D53">
    <cfRule type="cellIs" dxfId="3" priority="5" operator="lessThan">
      <formula>1</formula>
    </cfRule>
    <cfRule type="cellIs" dxfId="2" priority="6" operator="greaterThan">
      <formula>1</formula>
    </cfRule>
  </conditionalFormatting>
  <conditionalFormatting sqref="D62">
    <cfRule type="cellIs" dxfId="1" priority="3" operator="lessThan">
      <formula>1</formula>
    </cfRule>
    <cfRule type="cellIs" dxfId="0" priority="4" operator="greaterThan">
      <formula>1</formula>
    </cfRule>
  </conditionalFormatting>
  <printOptions horizontalCentered="1" gridLines="1"/>
  <pageMargins left="0.7" right="0.7" top="0.88800000000000001" bottom="0.75" header="0.3" footer="0.3"/>
  <pageSetup scale="83" orientation="portrait" r:id="rId1"/>
  <headerFooter differentFirst="1">
    <oddHeader>&amp;A&amp;RPage &amp;P</oddHeader>
  </headerFooter>
  <rowBreaks count="1" manualBreakCount="1">
    <brk id="36"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3"/>
  <sheetViews>
    <sheetView view="pageBreakPreview" zoomScaleNormal="100" zoomScaleSheetLayoutView="100" workbookViewId="0">
      <selection activeCell="G9" sqref="G9"/>
    </sheetView>
  </sheetViews>
  <sheetFormatPr defaultColWidth="9.140625" defaultRowHeight="15" x14ac:dyDescent="0.25"/>
  <cols>
    <col min="1" max="2" width="2.85546875" style="2" customWidth="1"/>
    <col min="3" max="3" width="10.85546875" style="2" customWidth="1"/>
    <col min="4" max="5" width="9.140625" style="2"/>
    <col min="6" max="6" width="9.140625" style="2" customWidth="1"/>
    <col min="7" max="7" width="3.85546875" style="2" customWidth="1"/>
    <col min="8" max="8" width="9.140625" style="2"/>
    <col min="9" max="9" width="7.42578125" style="2" customWidth="1"/>
    <col min="10" max="10" width="9.140625" style="2"/>
    <col min="11" max="11" width="8.140625" style="2" customWidth="1"/>
    <col min="12" max="12" width="11.140625" style="2" customWidth="1"/>
    <col min="13" max="16384" width="9.140625" style="2"/>
  </cols>
  <sheetData>
    <row r="1" spans="2:12" ht="15.75" x14ac:dyDescent="0.25">
      <c r="E1" s="127" t="s">
        <v>127</v>
      </c>
      <c r="F1" s="128"/>
      <c r="G1" s="128"/>
      <c r="H1" s="128"/>
      <c r="I1" s="128"/>
    </row>
    <row r="2" spans="2:12" ht="15.75" x14ac:dyDescent="0.25">
      <c r="E2" s="127" t="s">
        <v>122</v>
      </c>
      <c r="F2" s="128"/>
      <c r="G2" s="128"/>
      <c r="H2" s="128"/>
      <c r="I2" s="128"/>
    </row>
    <row r="3" spans="2:12" ht="15.75" x14ac:dyDescent="0.25">
      <c r="C3" s="85"/>
    </row>
    <row r="4" spans="2:12" ht="15.75" x14ac:dyDescent="0.25">
      <c r="C4" s="85"/>
    </row>
    <row r="5" spans="2:12" ht="15.75" x14ac:dyDescent="0.25">
      <c r="C5" s="85"/>
    </row>
    <row r="6" spans="2:12" ht="15.75" x14ac:dyDescent="0.25">
      <c r="C6" s="85"/>
    </row>
    <row r="7" spans="2:12" ht="15.75" x14ac:dyDescent="0.25">
      <c r="C7" s="85"/>
    </row>
    <row r="8" spans="2:12" ht="15.75" x14ac:dyDescent="0.25">
      <c r="B8" s="130" t="s">
        <v>128</v>
      </c>
      <c r="C8" s="132"/>
      <c r="D8" s="132"/>
      <c r="E8" s="132"/>
      <c r="F8" s="132"/>
      <c r="G8" s="130" t="s">
        <v>129</v>
      </c>
      <c r="H8" s="132"/>
      <c r="I8" s="132"/>
      <c r="J8" s="132"/>
      <c r="K8" s="132"/>
      <c r="L8" s="130" t="s">
        <v>130</v>
      </c>
    </row>
    <row r="9" spans="2:12" ht="15.75" x14ac:dyDescent="0.25">
      <c r="D9" s="129" t="s">
        <v>123</v>
      </c>
      <c r="I9" s="129" t="s">
        <v>124</v>
      </c>
    </row>
    <row r="10" spans="2:12" ht="15.75" x14ac:dyDescent="0.25">
      <c r="C10" s="129"/>
    </row>
    <row r="11" spans="2:12" ht="15.75" x14ac:dyDescent="0.25">
      <c r="B11" s="133"/>
      <c r="C11" s="133"/>
      <c r="D11" s="133"/>
      <c r="E11" s="133"/>
      <c r="F11" s="133"/>
      <c r="G11" s="133"/>
      <c r="H11" s="133"/>
      <c r="I11" s="134" t="s">
        <v>131</v>
      </c>
    </row>
    <row r="12" spans="2:12" ht="15.75" x14ac:dyDescent="0.25">
      <c r="E12" s="129" t="s">
        <v>125</v>
      </c>
    </row>
    <row r="13" spans="2:12" ht="15.75" x14ac:dyDescent="0.25">
      <c r="C13" s="129"/>
    </row>
    <row r="14" spans="2:12" s="128" customFormat="1" ht="15.75" x14ac:dyDescent="0.25">
      <c r="B14" s="130" t="s">
        <v>132</v>
      </c>
    </row>
    <row r="15" spans="2:12" s="128" customFormat="1" ht="15.75" x14ac:dyDescent="0.25">
      <c r="B15" s="130" t="s">
        <v>135</v>
      </c>
    </row>
    <row r="16" spans="2:12" ht="15.75" x14ac:dyDescent="0.25">
      <c r="B16" s="131" t="s">
        <v>133</v>
      </c>
    </row>
    <row r="17" spans="3:11" ht="15.75" x14ac:dyDescent="0.25">
      <c r="C17" s="129"/>
    </row>
    <row r="18" spans="3:11" ht="15.75" x14ac:dyDescent="0.25">
      <c r="H18" s="133"/>
      <c r="I18" s="135"/>
      <c r="J18" s="136"/>
      <c r="K18" s="135"/>
    </row>
    <row r="19" spans="3:11" ht="15.75" x14ac:dyDescent="0.25">
      <c r="H19" s="129" t="s">
        <v>126</v>
      </c>
    </row>
    <row r="20" spans="3:11" ht="15.75" x14ac:dyDescent="0.25">
      <c r="C20" s="129"/>
    </row>
    <row r="21" spans="3:11" ht="15.75" x14ac:dyDescent="0.25">
      <c r="H21" s="133"/>
      <c r="I21" s="133"/>
      <c r="J21" s="136"/>
      <c r="K21" s="133"/>
    </row>
    <row r="22" spans="3:11" ht="15.75" x14ac:dyDescent="0.25">
      <c r="H22" s="129" t="s">
        <v>134</v>
      </c>
    </row>
    <row r="23" spans="3:11" ht="15.75" x14ac:dyDescent="0.25">
      <c r="C23" s="129"/>
    </row>
  </sheetData>
  <sheetProtection algorithmName="SHA-512" hashValue="M7Qhlp3StzT7CDvW8bE6ksvZszzvNMfhwczzCAZvrpgPF4CuhL6xku27fLUOx+V1+P4ZL9I0m2VDel4liwwIyw==" saltValue="NPxg7HrruAPqRO3t3A9/9Q==" spinCount="100000" sheet="1" objects="1" scenarios="1"/>
  <pageMargins left="0.7" right="0.7" top="0.75" bottom="0.75" header="0.3" footer="0.3"/>
  <pageSetup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 for Survey</vt:lpstr>
      <vt:lpstr>HEDIS Medical</vt:lpstr>
      <vt:lpstr>HEDIS MHSA</vt:lpstr>
      <vt:lpstr>Claims Data &amp; MLR</vt:lpstr>
      <vt:lpstr>Behavioral Health UR Stats</vt:lpstr>
      <vt:lpstr>Satisfaction Survey</vt:lpstr>
      <vt:lpstr>Certification</vt:lpstr>
      <vt:lpstr>'Behavioral Health UR Stats'!Print_Area</vt:lpstr>
      <vt:lpstr>'Claims Data &amp; MLR'!Print_Area</vt:lpstr>
      <vt:lpstr>'HEDIS Medical'!Print_Area</vt:lpstr>
      <vt:lpstr>'HEDIS MHSA'!Print_Area</vt:lpstr>
      <vt:lpstr>'Satisfaction Survey'!Print_Area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Connecticut</dc:creator>
  <cp:lastModifiedBy>Breen, Marge</cp:lastModifiedBy>
  <cp:lastPrinted>2020-03-04T15:59:57Z</cp:lastPrinted>
  <dcterms:created xsi:type="dcterms:W3CDTF">2018-03-05T14:53:57Z</dcterms:created>
  <dcterms:modified xsi:type="dcterms:W3CDTF">2020-03-04T19:16:51Z</dcterms:modified>
</cp:coreProperties>
</file>